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Контрольные замеры 2015-2022\Контрольные замеры лето 2025\Отчет\НРДУ\"/>
    </mc:Choice>
  </mc:AlternateContent>
  <bookViews>
    <workbookView xWindow="30" yWindow="135" windowWidth="19860" windowHeight="8820"/>
  </bookViews>
  <sheets>
    <sheet name="титул лист" sheetId="23" r:id="rId1"/>
    <sheet name="р.1.04-00" sheetId="26" r:id="rId2"/>
    <sheet name="р.1.10-00" sheetId="19" r:id="rId3"/>
    <sheet name="р.1.21-00" sheetId="27" r:id="rId4"/>
    <sheet name="р.2.04-00" sheetId="29" r:id="rId5"/>
    <sheet name="р.2.10-00" sheetId="20" r:id="rId6"/>
    <sheet name="р.2.21-00" sheetId="28" r:id="rId7"/>
    <sheet name="р.3" sheetId="25" r:id="rId8"/>
    <sheet name="р.4" sheetId="32" r:id="rId9"/>
    <sheet name="контакт.инф." sheetId="15" r:id="rId10"/>
    <sheet name="Лист1" sheetId="24" state="hidden" r:id="rId11"/>
  </sheets>
  <definedNames>
    <definedName name="м1">#REF!</definedName>
    <definedName name="м2">#REF!</definedName>
    <definedName name="м3">#REF!</definedName>
    <definedName name="Мн1">#REF!</definedName>
    <definedName name="_xlnm.Print_Area" localSheetId="10">Лист1!$A$1:$N$123</definedName>
    <definedName name="_xlnm.Print_Area" localSheetId="4">'р.2.04-00'!$A$3:$P$35</definedName>
    <definedName name="_xlnm.Print_Area" localSheetId="7">р.3!$A$1:$H$299</definedName>
    <definedName name="_xlnm.Print_Area" localSheetId="0">'титул лист'!$B$1:$N$16</definedName>
  </definedNames>
  <calcPr calcId="162913"/>
</workbook>
</file>

<file path=xl/calcChain.xml><?xml version="1.0" encoding="utf-8"?>
<calcChain xmlns="http://schemas.openxmlformats.org/spreadsheetml/2006/main">
  <c r="C20" i="27" l="1"/>
  <c r="C20" i="19"/>
  <c r="C20" i="26"/>
  <c r="ER31" i="32"/>
  <c r="ED31" i="32"/>
  <c r="DP31" i="32"/>
  <c r="DB31" i="32"/>
  <c r="ER32" i="32"/>
  <c r="ED32" i="32"/>
  <c r="DP32" i="32"/>
  <c r="DB32" i="32"/>
  <c r="ER20" i="32"/>
  <c r="ED20" i="32"/>
  <c r="DP20" i="32"/>
  <c r="DB20" i="32"/>
  <c r="ER12" i="32"/>
  <c r="ED12" i="32"/>
  <c r="DP12" i="32"/>
  <c r="DB12" i="32"/>
  <c r="ER30" i="32" l="1"/>
  <c r="DB30" i="32"/>
  <c r="DP30" i="32"/>
  <c r="ED30" i="32"/>
  <c r="N16" i="28"/>
  <c r="O16" i="28" s="1"/>
  <c r="N28" i="28"/>
  <c r="O28" i="28" s="1"/>
  <c r="P28" i="28" s="1"/>
  <c r="N30" i="20"/>
  <c r="O30" i="20" s="1"/>
  <c r="P30" i="20" s="1"/>
  <c r="N26" i="28"/>
  <c r="O26" i="28" s="1"/>
  <c r="P26" i="28" s="1"/>
  <c r="N26" i="20"/>
  <c r="O26" i="20" s="1"/>
  <c r="P26" i="20" s="1"/>
  <c r="N31" i="28"/>
  <c r="O31" i="28" s="1"/>
  <c r="N29" i="28"/>
  <c r="O29" i="28" s="1"/>
  <c r="N27" i="28"/>
  <c r="O27" i="28" s="1"/>
  <c r="N25" i="28"/>
  <c r="O25" i="28" s="1"/>
  <c r="N23" i="28"/>
  <c r="O23" i="28" s="1"/>
  <c r="N21" i="28"/>
  <c r="O21" i="28" s="1"/>
  <c r="N19" i="28"/>
  <c r="O19" i="28" s="1"/>
  <c r="N17" i="28"/>
  <c r="O17" i="28" s="1"/>
  <c r="N15" i="28"/>
  <c r="O15" i="28" s="1"/>
  <c r="N13" i="28"/>
  <c r="O13" i="28" s="1"/>
  <c r="N11" i="28"/>
  <c r="O11" i="28" s="1"/>
  <c r="N31" i="29"/>
  <c r="O31" i="29" s="1"/>
  <c r="N29" i="29"/>
  <c r="O29" i="29" s="1"/>
  <c r="N27" i="29"/>
  <c r="O27" i="29" s="1"/>
  <c r="N25" i="29"/>
  <c r="O25" i="29" s="1"/>
  <c r="N23" i="29"/>
  <c r="O23" i="29" s="1"/>
  <c r="N21" i="29"/>
  <c r="O21" i="29" s="1"/>
  <c r="N19" i="29"/>
  <c r="O19" i="29" s="1"/>
  <c r="N17" i="29"/>
  <c r="O17" i="29" s="1"/>
  <c r="N15" i="29"/>
  <c r="O15" i="29" s="1"/>
  <c r="N13" i="29"/>
  <c r="O13" i="29" s="1"/>
  <c r="N11" i="29"/>
  <c r="O11" i="29" s="1"/>
  <c r="N121" i="24"/>
  <c r="N122" i="24" s="1"/>
  <c r="M121" i="24"/>
  <c r="M122" i="24" s="1"/>
  <c r="L121" i="24"/>
  <c r="N119" i="24"/>
  <c r="M119" i="24"/>
  <c r="M120" i="24" s="1"/>
  <c r="L119" i="24"/>
  <c r="N117" i="24"/>
  <c r="N118" i="24"/>
  <c r="M117" i="24"/>
  <c r="M118" i="24" s="1"/>
  <c r="L117" i="24"/>
  <c r="L118" i="24" s="1"/>
  <c r="N115" i="24"/>
  <c r="N116" i="24" s="1"/>
  <c r="M115" i="24"/>
  <c r="M116" i="24"/>
  <c r="L115" i="24"/>
  <c r="L116" i="24" s="1"/>
  <c r="N113" i="24"/>
  <c r="N114" i="24" s="1"/>
  <c r="M113" i="24"/>
  <c r="M114" i="24" s="1"/>
  <c r="L113" i="24"/>
  <c r="L114" i="24" s="1"/>
  <c r="N111" i="24"/>
  <c r="N112" i="24" s="1"/>
  <c r="M111" i="24"/>
  <c r="M112" i="24"/>
  <c r="L111" i="24"/>
  <c r="L112" i="24" s="1"/>
  <c r="N31" i="20"/>
  <c r="O31" i="20" s="1"/>
  <c r="N29" i="20"/>
  <c r="O29" i="20" s="1"/>
  <c r="N27" i="20"/>
  <c r="O27" i="20" s="1"/>
  <c r="N25" i="20"/>
  <c r="O25" i="20" s="1"/>
  <c r="N23" i="20"/>
  <c r="O23" i="20" s="1"/>
  <c r="N21" i="20"/>
  <c r="O21" i="20" s="1"/>
  <c r="N19" i="20"/>
  <c r="O19" i="20" s="1"/>
  <c r="N17" i="20"/>
  <c r="O17" i="20" s="1"/>
  <c r="N15" i="20"/>
  <c r="O15" i="20" s="1"/>
  <c r="N13" i="20"/>
  <c r="O13" i="20"/>
  <c r="N11" i="20"/>
  <c r="O11" i="20" s="1"/>
  <c r="L120" i="24" l="1"/>
  <c r="L122" i="24"/>
  <c r="N120" i="24"/>
  <c r="N24" i="28"/>
  <c r="O24" i="28" s="1"/>
  <c r="N24" i="20"/>
  <c r="O24" i="20" s="1"/>
  <c r="P24" i="20" s="1"/>
  <c r="N10" i="20"/>
  <c r="O10" i="20" s="1"/>
  <c r="N30" i="28"/>
  <c r="N16" i="20"/>
  <c r="O16" i="20" s="1"/>
  <c r="P16" i="20" s="1"/>
  <c r="N28" i="20"/>
  <c r="O28" i="20" s="1"/>
  <c r="P28" i="20" s="1"/>
  <c r="N20" i="28"/>
  <c r="O20" i="28" s="1"/>
  <c r="P20" i="28" s="1"/>
  <c r="N16" i="29"/>
  <c r="O16" i="29" s="1"/>
  <c r="P16" i="29" s="1"/>
  <c r="N33" i="28"/>
  <c r="O33" i="28" s="1"/>
  <c r="P33" i="28" s="1"/>
  <c r="N22" i="28"/>
  <c r="O22" i="28" s="1"/>
  <c r="P22" i="28" s="1"/>
  <c r="N24" i="29"/>
  <c r="O24" i="29" s="1"/>
  <c r="P24" i="29" s="1"/>
  <c r="N22" i="20"/>
  <c r="O22" i="20" s="1"/>
  <c r="N12" i="20"/>
  <c r="O12" i="20" s="1"/>
  <c r="N26" i="29"/>
  <c r="O26" i="29" s="1"/>
  <c r="N14" i="28"/>
  <c r="O14" i="28" s="1"/>
  <c r="P14" i="28" s="1"/>
  <c r="N30" i="29"/>
  <c r="O30" i="29" s="1"/>
  <c r="P30" i="29" s="1"/>
  <c r="N14" i="20"/>
  <c r="O14" i="20" s="1"/>
  <c r="N32" i="28"/>
  <c r="O32" i="28" s="1"/>
  <c r="N14" i="29"/>
  <c r="O14" i="29" s="1"/>
  <c r="P14" i="29" s="1"/>
  <c r="P16" i="28"/>
  <c r="P24" i="28" l="1"/>
  <c r="B34" i="28"/>
  <c r="N18" i="28"/>
  <c r="O18" i="28" s="1"/>
  <c r="P18" i="28" s="1"/>
  <c r="P10" i="20"/>
  <c r="B34" i="29"/>
  <c r="P12" i="20"/>
  <c r="N32" i="20"/>
  <c r="O32" i="20" s="1"/>
  <c r="P32" i="20" s="1"/>
  <c r="O30" i="28"/>
  <c r="P30" i="28" s="1"/>
  <c r="N10" i="28"/>
  <c r="O10" i="28" s="1"/>
  <c r="P10" i="28" s="1"/>
  <c r="P32" i="28"/>
  <c r="P14" i="20"/>
  <c r="G34" i="28"/>
  <c r="P26" i="29"/>
  <c r="P22" i="20"/>
  <c r="N12" i="29"/>
  <c r="N20" i="20"/>
  <c r="O20" i="20" s="1"/>
  <c r="P20" i="20" s="1"/>
  <c r="G34" i="20"/>
  <c r="K34" i="28"/>
  <c r="N33" i="20"/>
  <c r="N32" i="29"/>
  <c r="O32" i="29" s="1"/>
  <c r="P32" i="29" s="1"/>
  <c r="N28" i="29"/>
  <c r="N20" i="29"/>
  <c r="N22" i="29"/>
  <c r="N12" i="28"/>
  <c r="O12" i="28" s="1"/>
  <c r="P12" i="28" s="1"/>
  <c r="B34" i="20"/>
  <c r="D34" i="28" l="1"/>
  <c r="N10" i="29"/>
  <c r="O10" i="29" s="1"/>
  <c r="P10" i="29" s="1"/>
  <c r="G34" i="29"/>
  <c r="O12" i="29"/>
  <c r="P12" i="29" s="1"/>
  <c r="O33" i="20"/>
  <c r="P33" i="20" s="1"/>
  <c r="O20" i="29"/>
  <c r="P20" i="29" s="1"/>
  <c r="O22" i="29"/>
  <c r="P22" i="29" s="1"/>
  <c r="O28" i="29"/>
  <c r="P28" i="29" s="1"/>
  <c r="K34" i="20"/>
  <c r="N18" i="20"/>
  <c r="D34" i="20"/>
  <c r="N34" i="28"/>
  <c r="N33" i="29"/>
  <c r="O33" i="29" s="1"/>
  <c r="P33" i="29" s="1"/>
  <c r="K34" i="29"/>
  <c r="D34" i="29"/>
  <c r="N18" i="29"/>
  <c r="B35" i="28" l="1"/>
  <c r="G35" i="28"/>
  <c r="O34" i="28"/>
  <c r="P34" i="28" s="1"/>
  <c r="K35" i="28"/>
  <c r="O18" i="20"/>
  <c r="P18" i="20" s="1"/>
  <c r="N34" i="20"/>
  <c r="D35" i="28"/>
  <c r="O18" i="29"/>
  <c r="P18" i="29" s="1"/>
  <c r="N34" i="29"/>
  <c r="D35" i="29" s="1"/>
  <c r="O34" i="20" l="1"/>
  <c r="P34" i="20" s="1"/>
  <c r="B35" i="20"/>
  <c r="G35" i="20"/>
  <c r="K35" i="20"/>
  <c r="D35" i="20"/>
  <c r="N35" i="28"/>
  <c r="K35" i="29"/>
  <c r="O34" i="29"/>
  <c r="P34" i="29" s="1"/>
  <c r="B35" i="29"/>
  <c r="G35" i="29"/>
  <c r="N35" i="20" l="1"/>
  <c r="N35" i="29"/>
</calcChain>
</file>

<file path=xl/comments1.xml><?xml version="1.0" encoding="utf-8"?>
<comments xmlns="http://schemas.openxmlformats.org/spreadsheetml/2006/main">
  <authors>
    <author>Васильев Александр Викторович</author>
  </authors>
  <commentList>
    <comment ref="J183" authorId="0" shapeId="0">
      <text>
        <r>
          <rPr>
            <b/>
            <sz val="9"/>
            <color indexed="81"/>
            <rFont val="Tahoma"/>
            <family val="2"/>
            <charset val="204"/>
          </rPr>
          <t>было 26 поэтому +7</t>
        </r>
      </text>
    </comment>
    <comment ref="J185" authorId="0" shapeId="0">
      <text>
        <r>
          <rPr>
            <b/>
            <sz val="9"/>
            <color indexed="81"/>
            <rFont val="Tahoma"/>
            <family val="2"/>
            <charset val="204"/>
          </rPr>
          <t>+6</t>
        </r>
      </text>
    </comment>
  </commentList>
</comments>
</file>

<file path=xl/sharedStrings.xml><?xml version="1.0" encoding="utf-8"?>
<sst xmlns="http://schemas.openxmlformats.org/spreadsheetml/2006/main" count="1194" uniqueCount="590">
  <si>
    <t>в том числе:</t>
  </si>
  <si>
    <t>60</t>
  </si>
  <si>
    <t>Уставки АЧР-1</t>
  </si>
  <si>
    <t>Уставки АЧР-2</t>
  </si>
  <si>
    <t>49 Гц</t>
  </si>
  <si>
    <t>48,9 Гц</t>
  </si>
  <si>
    <t>48,8 Гц</t>
  </si>
  <si>
    <t>48,7 Гц</t>
  </si>
  <si>
    <t>48,6 Гц</t>
  </si>
  <si>
    <t>48,5 Гц</t>
  </si>
  <si>
    <t>48,4 Гц</t>
  </si>
  <si>
    <t>48,3 Гц</t>
  </si>
  <si>
    <t>48,2 Гц</t>
  </si>
  <si>
    <t>48,1 Гц</t>
  </si>
  <si>
    <t>48,0 Гц</t>
  </si>
  <si>
    <t>47,9 Гц</t>
  </si>
  <si>
    <t>47,8 Гц</t>
  </si>
  <si>
    <t>47,7 Гц</t>
  </si>
  <si>
    <t>47,6 Гц</t>
  </si>
  <si>
    <t>47,5 Гц</t>
  </si>
  <si>
    <t>47,4 Гц</t>
  </si>
  <si>
    <t>47,3 Гц</t>
  </si>
  <si>
    <t>47,2 Гц</t>
  </si>
  <si>
    <t>47,1 Гц</t>
  </si>
  <si>
    <t>47,0 Гц</t>
  </si>
  <si>
    <t>46,9 Гц</t>
  </si>
  <si>
    <t>46,8 Гц</t>
  </si>
  <si>
    <t>46,7 Гц</t>
  </si>
  <si>
    <t>46,6 Гц</t>
  </si>
  <si>
    <t>46,5 Гц</t>
  </si>
  <si>
    <t>Объект</t>
  </si>
  <si>
    <t>АЧР-1</t>
  </si>
  <si>
    <t>АЧР-2</t>
  </si>
  <si>
    <t>ЧАПВ</t>
  </si>
  <si>
    <t>уставки</t>
  </si>
  <si>
    <t>Гц</t>
  </si>
  <si>
    <t>спецоч.</t>
  </si>
  <si>
    <t>1</t>
  </si>
  <si>
    <t>9</t>
  </si>
  <si>
    <t>10</t>
  </si>
  <si>
    <t>11</t>
  </si>
  <si>
    <t>2</t>
  </si>
  <si>
    <t>13</t>
  </si>
  <si>
    <t>14</t>
  </si>
  <si>
    <t>3</t>
  </si>
  <si>
    <t>15</t>
  </si>
  <si>
    <t>32</t>
  </si>
  <si>
    <t>СВ-10</t>
  </si>
  <si>
    <t>31</t>
  </si>
  <si>
    <t>4</t>
  </si>
  <si>
    <t>16</t>
  </si>
  <si>
    <t>30</t>
  </si>
  <si>
    <t>28</t>
  </si>
  <si>
    <t>5</t>
  </si>
  <si>
    <t>17</t>
  </si>
  <si>
    <t>24</t>
  </si>
  <si>
    <t>18</t>
  </si>
  <si>
    <t>23</t>
  </si>
  <si>
    <t>6</t>
  </si>
  <si>
    <t>19</t>
  </si>
  <si>
    <t>21</t>
  </si>
  <si>
    <t>7</t>
  </si>
  <si>
    <t>20</t>
  </si>
  <si>
    <t>8</t>
  </si>
  <si>
    <t>12</t>
  </si>
  <si>
    <t>22</t>
  </si>
  <si>
    <t>25</t>
  </si>
  <si>
    <t>фидера 10 кВ, кроме 2,13</t>
  </si>
  <si>
    <t>МВт</t>
  </si>
  <si>
    <t>Значение показателя</t>
  </si>
  <si>
    <t>Наименование показателя</t>
  </si>
  <si>
    <t>Единица измерения</t>
  </si>
  <si>
    <t>Потребление</t>
  </si>
  <si>
    <t>потребление собственных нужд (далее - СН) тепловой электрической станции</t>
  </si>
  <si>
    <t>Спецочередь АЧР (далее - САЧР)</t>
  </si>
  <si>
    <t>Процент САЧР от потребления</t>
  </si>
  <si>
    <t>%</t>
  </si>
  <si>
    <t>АЧР-1 (включая САЧР)</t>
  </si>
  <si>
    <t>АЧР-2 несовмещенная</t>
  </si>
  <si>
    <t>Процент АЧР-2 несовмещенная от потребления</t>
  </si>
  <si>
    <t>Сумма АЧР (АЧР-1 (включая САЧР) + АЧР-2 несовмещенная)</t>
  </si>
  <si>
    <t>Процент АЧР от потребления</t>
  </si>
  <si>
    <t>Процент АЧР в  соответствии с заданием субъекта оперативно-диспетчерского управления в электроэнергетике</t>
  </si>
  <si>
    <t>Выполнение задания субъекта оперативно-диспетчерского управления в электроэнергетике</t>
  </si>
  <si>
    <t>АЧР-2 совмещенная</t>
  </si>
  <si>
    <t>Процент АЧР-2 совмещеная  от АЧР-1 (без учета САЧР)</t>
  </si>
  <si>
    <t>Дополнительная разгрузка (далее -ДАР)</t>
  </si>
  <si>
    <t>Процент  ДАР от потребления</t>
  </si>
  <si>
    <t>Всего ЧАПВ</t>
  </si>
  <si>
    <t>АЧР-2, МВт</t>
  </si>
  <si>
    <t>АЧР-1, МВт</t>
  </si>
  <si>
    <t>Раздел 3. Настройка АЧР</t>
  </si>
  <si>
    <t>Присо-
едине-
ние</t>
  </si>
  <si>
    <t>нагрузка</t>
  </si>
  <si>
    <t>№
очереди</t>
  </si>
  <si>
    <t>с</t>
  </si>
  <si>
    <t>% совмещения
по уставке</t>
  </si>
  <si>
    <t>5 ~ 20 с</t>
  </si>
  <si>
    <t>&gt; 20 ~ 30 с</t>
  </si>
  <si>
    <t>10 ~ 20 с</t>
  </si>
  <si>
    <t>&gt; 30 ~ 40 с</t>
  </si>
  <si>
    <t>20 ~ 35 с</t>
  </si>
  <si>
    <t>&gt; 35 ~ 40 с</t>
  </si>
  <si>
    <t>&gt; 40 ~ 50 с</t>
  </si>
  <si>
    <t>&gt; 50 ~ 60 с</t>
  </si>
  <si>
    <t>40 ~ 50 с</t>
  </si>
  <si>
    <t>&gt; 60 ~ 70 с</t>
  </si>
  <si>
    <t>Сумма АЧР-2, МВт</t>
  </si>
  <si>
    <t>ПС 110 кВ Бежаницы (ПС 147)</t>
  </si>
  <si>
    <t>ПС 110 кВ Пыталово (ПС 148)</t>
  </si>
  <si>
    <t>ПС 110 кВ ЗСК (ПС 388)</t>
  </si>
  <si>
    <t>ПС 110 кВ Порхов (ПС 115)</t>
  </si>
  <si>
    <t>ПС 110 кВ Идрица (ПС 133)</t>
  </si>
  <si>
    <t>ПС 110 кВ Великие Луки (ПС 70)</t>
  </si>
  <si>
    <t>ПС 110 кВ Завеличье (ПС 283)</t>
  </si>
  <si>
    <t>ПС 110 кВ Опочка (ПС 161)</t>
  </si>
  <si>
    <t>ПС 110 кВ ВЗЩА (ПС 348)</t>
  </si>
  <si>
    <t>ПС 110 кВ Воронцово (ПС 149)</t>
  </si>
  <si>
    <t>ПС 110 кВ Псков (ПС 53)</t>
  </si>
  <si>
    <t>ПС 110 кВ Остров (ПС 68)</t>
  </si>
  <si>
    <t>ПС 110 кВ Рябики (ПС 130)</t>
  </si>
  <si>
    <t>ПС 110 кВ Заводская (ПС 328)</t>
  </si>
  <si>
    <t>ПС 110 кВ ЭТЗ (ПС 399)</t>
  </si>
  <si>
    <t>ПС 110 кВ Речная (ПС 126)</t>
  </si>
  <si>
    <t>фидера 1 СШ-6 кВ</t>
  </si>
  <si>
    <t>ВОЗМОЖНО ПРЕДСТАВЛЕНИЕ В ЭЛЕКТРОННОМ ВИДЕ</t>
  </si>
  <si>
    <t>Контактная информация</t>
  </si>
  <si>
    <t>Код строки</t>
  </si>
  <si>
    <t>Должность</t>
  </si>
  <si>
    <t>Электронный адрес</t>
  </si>
  <si>
    <t>Руководитель организации</t>
  </si>
  <si>
    <t>Ответственный за заполнение формы</t>
  </si>
  <si>
    <t>Раздел 1. Суммарные объемы автоматической частотной разгрузки (далее - АЧР)</t>
  </si>
  <si>
    <t xml:space="preserve">                  и частотного автоматического повторного включения (далее - ЧАПВ)</t>
  </si>
  <si>
    <t>Процент ЧАПВ от суммы АЧР</t>
  </si>
  <si>
    <t>Раздел 2. Совмещение АЧР-1 и АЧР-2</t>
  </si>
  <si>
    <t>% соотношения
очередей</t>
  </si>
  <si>
    <t>ФИО</t>
  </si>
  <si>
    <t>Контактный телефон               (с кодом города)</t>
  </si>
  <si>
    <t>Почтовый адрес: 180000, г.Псков, ул. Советская, 47а</t>
  </si>
  <si>
    <t xml:space="preserve"> ПС 110 кВ Локня (ПС 119) </t>
  </si>
  <si>
    <t>В-110 Пдб-1                                 (запрет АВР СВ-110 ПС 110 кВ Марево)</t>
  </si>
  <si>
    <t>В-110 Т-1</t>
  </si>
  <si>
    <t>В-110 Т-2</t>
  </si>
  <si>
    <t>В-110 Беж-1</t>
  </si>
  <si>
    <t>ф.10 кВ:283-01</t>
  </si>
  <si>
    <t>ф.10 кВ:283-02</t>
  </si>
  <si>
    <t>ф.10 кВ:283-03</t>
  </si>
  <si>
    <t>ф.10 кВ:283-04</t>
  </si>
  <si>
    <t>ф.10 кВ:283-05</t>
  </si>
  <si>
    <t>ф.10 кВ:283-09</t>
  </si>
  <si>
    <t>ф.10 кВ:283-16</t>
  </si>
  <si>
    <t xml:space="preserve">   В-10 Т-1,          </t>
  </si>
  <si>
    <t xml:space="preserve">  В-10 Т-2</t>
  </si>
  <si>
    <t>ПС 110 кВ Невель (ПС 114)</t>
  </si>
  <si>
    <t>В-10 Т-1
(запрет АВР СВ-10)</t>
  </si>
  <si>
    <t>29</t>
  </si>
  <si>
    <t>ЧАПВ нет</t>
  </si>
  <si>
    <t>ПС 110 кВ Великие Луки                        (ПС 70)</t>
  </si>
  <si>
    <t>фидера 6 кВ: 10,13,15,23</t>
  </si>
  <si>
    <t>27</t>
  </si>
  <si>
    <t>ПС 110 кВ Льнокомбинат
 (ПС 73)</t>
  </si>
  <si>
    <t>фидера 6 кВ: 73-24,10,25,        11,12,09</t>
  </si>
  <si>
    <t>26</t>
  </si>
  <si>
    <t>ф.10 кВ: 68-01</t>
  </si>
  <si>
    <t>ф.10 кВ: 68-03</t>
  </si>
  <si>
    <t>ф.10 кВ: 68-04</t>
  </si>
  <si>
    <t>ф.10 кВ: 68-06</t>
  </si>
  <si>
    <t>ф.10 кВ : 68-07</t>
  </si>
  <si>
    <t>ф.10 кВ: 68-08</t>
  </si>
  <si>
    <t>ф.10 кВ: 68-23</t>
  </si>
  <si>
    <t>ф.10 кВ: 68-26</t>
  </si>
  <si>
    <t>ф.10 кВ: 68-17</t>
  </si>
  <si>
    <t>ф.10 кВ: 68-19</t>
  </si>
  <si>
    <t>ф.10 кВ: 68-20</t>
  </si>
  <si>
    <t>ф. 10 кВ: 68-21</t>
  </si>
  <si>
    <t>ПС 110 кВ Невель-2 (ПС 129)</t>
  </si>
  <si>
    <t>ПС 110 кВ Струги Красные 
(ПС 61)</t>
  </si>
  <si>
    <t>ф.10 кВ: 61-10</t>
  </si>
  <si>
    <t>ф.10 кВ: 61-11</t>
  </si>
  <si>
    <t>ф.10 кВ: 61-13</t>
  </si>
  <si>
    <t>ПС 330 кВ Новосокольники</t>
  </si>
  <si>
    <t>В Ид-1</t>
  </si>
  <si>
    <t>В-110 Ид-3                                 (запрет АВР-10, 35 кВ)</t>
  </si>
  <si>
    <t xml:space="preserve">В-110 Т-2 (запр АВР 6,35 кВ) </t>
  </si>
  <si>
    <t>В-110 Сив-1</t>
  </si>
  <si>
    <t xml:space="preserve">ПС 330 кВ Новосокольники </t>
  </si>
  <si>
    <t>В Млх-1</t>
  </si>
  <si>
    <t>ф.10 кВ: 161-03</t>
  </si>
  <si>
    <t>ф.10 кВ : 161-06</t>
  </si>
  <si>
    <t>ф.10 кВ: 161-11</t>
  </si>
  <si>
    <t>ф.10 кВ: 161-16</t>
  </si>
  <si>
    <t>В-110 Т-1
(запрет АВР СВ-10)</t>
  </si>
  <si>
    <t xml:space="preserve">ПС 110 кВ Великие Луки ФТП
(ПС 157)             </t>
  </si>
  <si>
    <t>В-6 Т-2 3СШ,
В-6 Т-2 4СШ
(запрет АВР СВ-6 1-3сш
                      СВ-6 2-4сш)</t>
  </si>
  <si>
    <t>В-110 П.Гор-1</t>
  </si>
  <si>
    <t>В-110 Крк-1</t>
  </si>
  <si>
    <t>ф.10 кВ:61-01</t>
  </si>
  <si>
    <t>ф.10 кВ: 61-02</t>
  </si>
  <si>
    <t>ф.10 кВ: 61-05</t>
  </si>
  <si>
    <t>ф.10 кВ:61-06</t>
  </si>
  <si>
    <t>ф.10 кВ:61-07</t>
  </si>
  <si>
    <t>ф.10 кВ: 61-09</t>
  </si>
  <si>
    <t>ПС 110 кВ Великие Луки ФТП 
(ПС 157)</t>
  </si>
  <si>
    <t>В-6 Т-1 1СШ,
В-6 Т-1 2СШ
(запрет АВР СВ-6 1-3сш
                      СВ-6 2-4сш)</t>
  </si>
  <si>
    <t>ф.10 кВ: 161-01</t>
  </si>
  <si>
    <t>ф.10 кВ:161-05</t>
  </si>
  <si>
    <t>ф.10 кВ:161-08</t>
  </si>
  <si>
    <t>ф.10 кВ:161-10</t>
  </si>
  <si>
    <t>ф.10 кВ:161-12</t>
  </si>
  <si>
    <t>ф.10 кВ:161-14</t>
  </si>
  <si>
    <t>В-10 Т-2
(запрет АВР СВ-10)</t>
  </si>
  <si>
    <t>В-110 Рб-1</t>
  </si>
  <si>
    <t>1В-10 Т-1
 (запрет АВР 1СВ-10, 2СВ-10)</t>
  </si>
  <si>
    <t>2В-10 Т-1
(запрет АВР 1СВ-10, 2СВ-10)</t>
  </si>
  <si>
    <t xml:space="preserve">фидера 1 СШ-6 кВ,
фидера 1 СШ-10 кВ
</t>
  </si>
  <si>
    <t>55</t>
  </si>
  <si>
    <t>48,7</t>
  </si>
  <si>
    <t>РП 1 (Псковский узел)</t>
  </si>
  <si>
    <t>ф.6 кВ: 328-39</t>
  </si>
  <si>
    <t>ф.6 кВ: 328-40</t>
  </si>
  <si>
    <t>ф.6 кВ: 328-41</t>
  </si>
  <si>
    <t>ф.6 кВ: 328-43</t>
  </si>
  <si>
    <t>1В-10 Т-2 
(запрет АВР 1СВ-10, 2СВ-10)</t>
  </si>
  <si>
    <t>2В-10 Т-2 
(запрет АВР 1СВ-10, 2СВ-10)</t>
  </si>
  <si>
    <t>В-10 РАТ-1,
В-10 РАТ-2</t>
  </si>
  <si>
    <t>фидера 2СШ-6 кВ</t>
  </si>
  <si>
    <t>ПС 328 Заводская (ПС 328)</t>
  </si>
  <si>
    <r>
      <t>В-10 Т-2</t>
    </r>
    <r>
      <rPr>
        <sz val="8"/>
        <rFont val="Times New Roman"/>
        <family val="1"/>
        <charset val="204"/>
      </rPr>
      <t xml:space="preserve"> (запрет АВР СВ-10)</t>
    </r>
    <r>
      <rPr>
        <sz val="10"/>
        <rFont val="Times New Roman"/>
        <family val="1"/>
        <charset val="204"/>
      </rPr>
      <t xml:space="preserve">,
В-6 Т-2  </t>
    </r>
    <r>
      <rPr>
        <sz val="8"/>
        <rFont val="Times New Roman"/>
        <family val="1"/>
        <charset val="204"/>
      </rPr>
      <t>(запрет АВР СВ-6)</t>
    </r>
  </si>
  <si>
    <t xml:space="preserve"> </t>
  </si>
  <si>
    <t>33</t>
  </si>
  <si>
    <t>фидера 6 кВ:                                           53-02,03,04,05</t>
  </si>
  <si>
    <t>фидера 6 кВ:                                          130-03,05,06,07,10,11,12</t>
  </si>
  <si>
    <t>фидера 6 кВ:                                          53-17,18,22,23,24,25,26,27</t>
  </si>
  <si>
    <t>фидера 6 кВ:                                          53-06,11,12,13,15,28</t>
  </si>
  <si>
    <t>фидера 6 кВ:                                           73-04,05,02,13</t>
  </si>
  <si>
    <t>ПС 110 кВ Реостат (ПС 206)</t>
  </si>
  <si>
    <t>ф.6 кВ:206-01</t>
  </si>
  <si>
    <t>ф.6 кВ:206-02</t>
  </si>
  <si>
    <t>ф.6 кВ:206-03</t>
  </si>
  <si>
    <t>ф.6 кВ:206-04</t>
  </si>
  <si>
    <t>ф.6 кВ:206-05</t>
  </si>
  <si>
    <t>ф. 6 кВ:206-06</t>
  </si>
  <si>
    <t>ф.6 кВ:206-08</t>
  </si>
  <si>
    <t>ф.6 кВ:206-10</t>
  </si>
  <si>
    <t>ПС 110 кВ Судома (ПС 218)</t>
  </si>
  <si>
    <t>ф.10 кВ:218-01</t>
  </si>
  <si>
    <t>ф.10 кВ:218-02</t>
  </si>
  <si>
    <t>ПС 110 кВ Изборск (ПС 69)</t>
  </si>
  <si>
    <t xml:space="preserve">СВ-110   (запр.АВР-10 кВ)                             </t>
  </si>
  <si>
    <t xml:space="preserve">ПС 110 кВ Завеличье (ПС 283)                                       </t>
  </si>
  <si>
    <t xml:space="preserve">В-110 Изб-3                          </t>
  </si>
  <si>
    <t>фидера 10 кВ:                                        129-05,07,12,14</t>
  </si>
  <si>
    <t xml:space="preserve">ПС 110 кВ Порхов (ПС 115)  </t>
  </si>
  <si>
    <t xml:space="preserve">В-110 Дн-1                                              (запрет АВР СВ-110 на ПС 110 кВ Дно (ПС 116)) </t>
  </si>
  <si>
    <t>В-110 Т-1                                                В-110 Т-2</t>
  </si>
  <si>
    <t>В-110 Крг-1, ОСВ-110                           (запрет АВР-10, 35 кВ)</t>
  </si>
  <si>
    <t>В-110 Луд-2                                            В-110 Т-2
(запрет АВР СВ-10)</t>
  </si>
  <si>
    <t>В Зп-1                                                      (запрет АВР В-110 Сл-5 ПС 110 кВ Сланцы-Цемент (ПС 219))</t>
  </si>
  <si>
    <t>В Луж-3                                                                                       (запрет АВР В-110 Плс-2 на ПС 110 кВ Плюсса (ПС 113))</t>
  </si>
  <si>
    <r>
      <t>49,6 
кроме ф.9,17 с нагр. 0,5</t>
    </r>
    <r>
      <rPr>
        <sz val="10"/>
        <rFont val="Times New Roman"/>
        <family val="1"/>
        <charset val="204"/>
      </rPr>
      <t xml:space="preserve"> МВт            </t>
    </r>
  </si>
  <si>
    <t>фидера 6 кВ:                                           РП 1-ТП 200, РП 3, РП 4, ТП 131,                   ТП 342</t>
  </si>
  <si>
    <r>
      <t xml:space="preserve">49,5                  </t>
    </r>
    <r>
      <rPr>
        <sz val="8"/>
        <rFont val="Times New Roman"/>
        <family val="1"/>
        <charset val="204"/>
      </rPr>
      <t>кроме ф.12 с нагр. 1</t>
    </r>
    <r>
      <rPr>
        <sz val="8"/>
        <rFont val="Times New Roman"/>
        <family val="1"/>
        <charset val="204"/>
      </rPr>
      <t xml:space="preserve"> МВт</t>
    </r>
  </si>
  <si>
    <t>Потр.</t>
  </si>
  <si>
    <t>спец оч.</t>
  </si>
  <si>
    <t>АЧР1+сп.оч</t>
  </si>
  <si>
    <t>АЧР 2 несовм</t>
  </si>
  <si>
    <t>АЧР всего</t>
  </si>
  <si>
    <t>АЧР 2 совмещ</t>
  </si>
  <si>
    <t>% от АЧР1</t>
  </si>
  <si>
    <t>% от АЧР</t>
  </si>
  <si>
    <t>выполнено</t>
  </si>
  <si>
    <t>Присоединение</t>
  </si>
  <si>
    <t>ПС 110 кВ Печоры (ПС 74)</t>
  </si>
  <si>
    <t>ф.10 кВ:74-04</t>
  </si>
  <si>
    <t>ф.10 кВ:74-05</t>
  </si>
  <si>
    <t>ф.10 кВ:74-09</t>
  </si>
  <si>
    <t>ф.10 кВ:74-10</t>
  </si>
  <si>
    <t>ф.10 кВ:74-11</t>
  </si>
  <si>
    <t>ф.10 кВ:74-13</t>
  </si>
  <si>
    <t>ф.10 кВ:74-16</t>
  </si>
  <si>
    <t>ф.10 кВ:74-02</t>
  </si>
  <si>
    <t>ф.10 кВ:74-03</t>
  </si>
  <si>
    <t>ф.10 кВ:74-06</t>
  </si>
  <si>
    <t>ф.10 кВ:74-08</t>
  </si>
  <si>
    <t>ф.10 кВ:74-12</t>
  </si>
  <si>
    <t>ф.10 кВ:74-14</t>
  </si>
  <si>
    <t>ф.10кВ: 76-03</t>
  </si>
  <si>
    <t>ф.10кВ: 76-04</t>
  </si>
  <si>
    <t>ф.10кВ: 76-05</t>
  </si>
  <si>
    <t>ф.10кВ: 76-14</t>
  </si>
  <si>
    <t>ф.10кВ: 76-15</t>
  </si>
  <si>
    <t>ПС 110 кВ Плюсса (ПС 113)</t>
  </si>
  <si>
    <t>ф.10 кВ:113-01</t>
  </si>
  <si>
    <t>ф.10 кВ:113-03</t>
  </si>
  <si>
    <t>ф.10 кВ:113-04</t>
  </si>
  <si>
    <t>ф.10 кВ:113-06</t>
  </si>
  <si>
    <t>ф.10 кВ:113-07</t>
  </si>
  <si>
    <t>ф.10 кВ:113-08</t>
  </si>
  <si>
    <t>ф.10 кВ:113-16</t>
  </si>
  <si>
    <t>ф.10кВ: 76-09</t>
  </si>
  <si>
    <t>ф.10кВ: 76-11</t>
  </si>
  <si>
    <t>ф.10кВ: 76-13</t>
  </si>
  <si>
    <t>ф.10кВ: 76-08</t>
  </si>
  <si>
    <t>ф.10 кВ:113-10</t>
  </si>
  <si>
    <t>ф.10 кВ:113-12</t>
  </si>
  <si>
    <t>ф.10 кВ:113-15</t>
  </si>
  <si>
    <t>ф.10 кВ:285-09</t>
  </si>
  <si>
    <t>ф.10 кВ:285-11</t>
  </si>
  <si>
    <t>ф.10 кВ:285-13</t>
  </si>
  <si>
    <t>ф.10 кВ:285-14</t>
  </si>
  <si>
    <t>В-10 Т-1</t>
  </si>
  <si>
    <t>В-10 Т-2</t>
  </si>
  <si>
    <t>ф.6 кВ: 328-42</t>
  </si>
  <si>
    <t>ф.6 кВ: 328-44</t>
  </si>
  <si>
    <t>ф.10 кВ:192-02</t>
  </si>
  <si>
    <t>ф.10 кВ:192-03</t>
  </si>
  <si>
    <t>ф.10 кВ:192-05</t>
  </si>
  <si>
    <t>ф.10 кВ: 312-02</t>
  </si>
  <si>
    <t>ф.10 кВ: 312-03</t>
  </si>
  <si>
    <t>ф.10 кВ: 312-09</t>
  </si>
  <si>
    <t>ф.10 кВ: 312-15</t>
  </si>
  <si>
    <t>ф.10 кВ: 61-12</t>
  </si>
  <si>
    <t>ПС 110 кВ Гдов (ПС 192)</t>
  </si>
  <si>
    <t>ф.10 кВ:192-07</t>
  </si>
  <si>
    <t>ф.10 кВ:192-10</t>
  </si>
  <si>
    <t>ф.10 кВ: 312-06</t>
  </si>
  <si>
    <t>ф.10 кВ: 312-12</t>
  </si>
  <si>
    <t>ф.10 кВ:117-14</t>
  </si>
  <si>
    <t>ф.10 кВ:117-17</t>
  </si>
  <si>
    <t>ф.10 кВ: 61-03</t>
  </si>
  <si>
    <t>ПС 110 кВ Дедовичи (ПС 117)</t>
  </si>
  <si>
    <t>ПС 110 кВ Себеж (ПС 312)</t>
  </si>
  <si>
    <t>ПС 110 кВ Невель-1 (ПС 114)</t>
  </si>
  <si>
    <t>Процент АЧР-1 (включая САЧР) от потребления</t>
  </si>
  <si>
    <t xml:space="preserve">ПС 110 кВ Новоржев (ПС 284) </t>
  </si>
  <si>
    <t>ф.10 кВ: 284-01</t>
  </si>
  <si>
    <t>0,15-0,3</t>
  </si>
  <si>
    <t>ф.10 кВ: 284-04</t>
  </si>
  <si>
    <t>ф.10 кВ: 284-05</t>
  </si>
  <si>
    <t>ф.10 кВ: 284-06</t>
  </si>
  <si>
    <t xml:space="preserve">ПС 110 кВ Тямша (ПС 253)  </t>
  </si>
  <si>
    <t>ф.10 кВ: 253-05</t>
  </si>
  <si>
    <t>ф.10 кВ: 253-06</t>
  </si>
  <si>
    <t>ф.10 кВ: 253-08</t>
  </si>
  <si>
    <t>ф.6 кВ:70-10</t>
  </si>
  <si>
    <t>ф.6 кВ:70-13</t>
  </si>
  <si>
    <t>ф.6 кВ:70-15</t>
  </si>
  <si>
    <t>ф. 6 кВ: 70-23</t>
  </si>
  <si>
    <t xml:space="preserve">ПС 110 кВ ПКК (ПС 504) </t>
  </si>
  <si>
    <t>ф.10 кВ:504-13</t>
  </si>
  <si>
    <t xml:space="preserve">ПС 110 кВ Великие Луки (ПС 70) </t>
  </si>
  <si>
    <t>ф.6 кВ: 70-08</t>
  </si>
  <si>
    <t>ф.6 кВ: 70-24</t>
  </si>
  <si>
    <t>ф. 6 кВ:70-26</t>
  </si>
  <si>
    <t>ф.6 кВ: 70-28</t>
  </si>
  <si>
    <t>ф.6 кВ: 70-16</t>
  </si>
  <si>
    <t xml:space="preserve">ПС 110 кВ ВЗЩА (ПС 348)  </t>
  </si>
  <si>
    <t>ф.10 кВ: 348-36</t>
  </si>
  <si>
    <t>ф.10 кВ: 348-48</t>
  </si>
  <si>
    <t>ф.10 кВ: 284-09</t>
  </si>
  <si>
    <t>ф.10 кВ: 284-14</t>
  </si>
  <si>
    <t>ПС 110 кВ В.Луки ФТП 
(ПС 157)</t>
  </si>
  <si>
    <t>ф. 6 кВ: 70-19</t>
  </si>
  <si>
    <t>ф. 6 кВ: 70-22</t>
  </si>
  <si>
    <t>ф.10 кВ: 253-01</t>
  </si>
  <si>
    <t>ф.10 кВ: 253-02</t>
  </si>
  <si>
    <t>ф.10 кВ: 253-07</t>
  </si>
  <si>
    <t>ф.10 кВ: 253-09</t>
  </si>
  <si>
    <t>ф.10 кВ:117-18</t>
  </si>
  <si>
    <t xml:space="preserve">ПС 110 кВ В.Луки ФТП
(ПС 157)             </t>
  </si>
  <si>
    <t xml:space="preserve">ПС 110 кВ Красногородск (ПС 285) </t>
  </si>
  <si>
    <t xml:space="preserve">ПС 110 кВ Подберезье (ПС 202)
Отключение нагрузки происходит в результате работы 9 оч. АЧР-1 Новгородэнерго:
- ПС 330 кВ Старорусская: 
В-110 АТ-2,  л.Пф-1  
- ПС 110 кВ Шимск :
В-110 л.Шм-1, 2  </t>
  </si>
  <si>
    <t>нагрузка Т-1</t>
  </si>
  <si>
    <t>(8112) 597-543</t>
  </si>
  <si>
    <t>Раздел 5. Контактная информация</t>
  </si>
  <si>
    <t>ф.10 кВ: 504-09</t>
  </si>
  <si>
    <t>ф.10 кВ:504-10</t>
  </si>
  <si>
    <t>ф.6 кВ:130-03</t>
  </si>
  <si>
    <t>ф.6 кВ:130-05</t>
  </si>
  <si>
    <t>ф.6 кВ:130-07</t>
  </si>
  <si>
    <t>ф.6 кВ:130-10</t>
  </si>
  <si>
    <t>ф.6 кВ:130-11</t>
  </si>
  <si>
    <t>ф.10 кВ:74-01</t>
  </si>
  <si>
    <t>ф.10 кВ:74-07</t>
  </si>
  <si>
    <t>ф.10 кВ: 312-04</t>
  </si>
  <si>
    <t>ф.10 кВ: 312-05</t>
  </si>
  <si>
    <t>ф.10 кВ: 312-07</t>
  </si>
  <si>
    <t>ф.10 кВ: 312-10</t>
  </si>
  <si>
    <t>ф.10 кВ: 312-11</t>
  </si>
  <si>
    <t>ф.10 кВ: 312-16</t>
  </si>
  <si>
    <t>ф.10 кВ: 312-17</t>
  </si>
  <si>
    <t xml:space="preserve">ПС 110 кВ Завеличье (ПС 283)  </t>
  </si>
  <si>
    <t>ф.10кВ: 283-06</t>
  </si>
  <si>
    <t>ф.10кВ: 283-25</t>
  </si>
  <si>
    <t>ф.10кВ: 283-36</t>
  </si>
  <si>
    <t>ф.10кВ: 283-37</t>
  </si>
  <si>
    <t>ф.10 кВ: 312-01</t>
  </si>
  <si>
    <t>ф.10 кВ: 312-08</t>
  </si>
  <si>
    <t>ф.10 кВ: 312-13</t>
  </si>
  <si>
    <t>ф.10кВ: 283-14</t>
  </si>
  <si>
    <t>ф.10кВ: 283-15</t>
  </si>
  <si>
    <t>ф.10кВ: 283-18</t>
  </si>
  <si>
    <t>ф.10кВ: 283-21</t>
  </si>
  <si>
    <t>В-110 Скр-1                           (запрет АВР В-110 Плс-2 на ПС 110 кВ Плюсса (ПС 113))</t>
  </si>
  <si>
    <t xml:space="preserve">В-110 Луж-3                                                                                     </t>
  </si>
  <si>
    <t>ф.10кВ: 283-30</t>
  </si>
  <si>
    <t>ф.10кВ: 283-31</t>
  </si>
  <si>
    <t>ф.10кВ: 283-33</t>
  </si>
  <si>
    <t>ф.10кВ: 283-34</t>
  </si>
  <si>
    <t>ф.10кВ: 283-39</t>
  </si>
  <si>
    <t>ф.6кВ: 130-04</t>
  </si>
  <si>
    <t>49,4</t>
  </si>
  <si>
    <t>ф.6кВ: 130-09</t>
  </si>
  <si>
    <t>ф.6кВ: 130-17</t>
  </si>
  <si>
    <t>ПС 110 кВ Овсище (ПС 282)</t>
  </si>
  <si>
    <t>ф. 10 кВ:282-01</t>
  </si>
  <si>
    <t>ф. 10 кВ:282-06</t>
  </si>
  <si>
    <t>ф. 10 кВ:282-08</t>
  </si>
  <si>
    <t>ф. 10 кВ:282-11</t>
  </si>
  <si>
    <t>ф. 10 кВ:282-14</t>
  </si>
  <si>
    <t>ф. 10 кВ:282-15</t>
  </si>
  <si>
    <t>ф. 10 кВ:282-16</t>
  </si>
  <si>
    <t>ф. 10 кВ:282-17</t>
  </si>
  <si>
    <t>ф. 10 кВ:282-19</t>
  </si>
  <si>
    <t>ф. 10 кВ:282-23</t>
  </si>
  <si>
    <t>ф. 10 кВ:282-24</t>
  </si>
  <si>
    <t>ф. 10 кВ:282-32</t>
  </si>
  <si>
    <t>ф. 10 кВ:282-33</t>
  </si>
  <si>
    <t>ф. 10 кВ:282-35</t>
  </si>
  <si>
    <t>ф. 10 кВ:282-36</t>
  </si>
  <si>
    <t>ф. 10 кВ:282-37</t>
  </si>
  <si>
    <t>ф. 10 кВ:282-38</t>
  </si>
  <si>
    <t>ф. 10 кВ:282-41</t>
  </si>
  <si>
    <t>ПС 110 кВ Кунья (ПС 139)</t>
  </si>
  <si>
    <t>ф. 10 кВ:139-05</t>
  </si>
  <si>
    <t>ф. 10 кВ:139-08</t>
  </si>
  <si>
    <t>ф. 10 кВ:139-10</t>
  </si>
  <si>
    <t>ф. 10 кВ:139-17</t>
  </si>
  <si>
    <t>ф. 10 кВ:139-21</t>
  </si>
  <si>
    <t>ф. 10 кВ:139-11</t>
  </si>
  <si>
    <t>ф. 10 кВ:139-12</t>
  </si>
  <si>
    <t>ф. 10 кВ:139-01</t>
  </si>
  <si>
    <t>ф. 10 кВ:139-13</t>
  </si>
  <si>
    <t>ф. 10 кВ:139-22</t>
  </si>
  <si>
    <t>ПС 110 кВ Поречье (ПС 359)</t>
  </si>
  <si>
    <t>ф.10 кВ:359-06</t>
  </si>
  <si>
    <t>ф.10 кВ:359-08</t>
  </si>
  <si>
    <t>ф.10 кВ:359-11</t>
  </si>
  <si>
    <t>ф. 6 кВ:206-08</t>
  </si>
  <si>
    <t>ф. 10 кВ:282-42</t>
  </si>
  <si>
    <t>ф. 10 кВ:282-44</t>
  </si>
  <si>
    <t>ф. 10 кВ:282-48</t>
  </si>
  <si>
    <t>ф.10 кВ:359-12</t>
  </si>
  <si>
    <t>ф.10 кВ:359-03</t>
  </si>
  <si>
    <t>ф.10 кВ:359-04</t>
  </si>
  <si>
    <t>ф.10 кВ:359-09</t>
  </si>
  <si>
    <t>ПС 110 кВ Великие Луки  (ПС 70)</t>
  </si>
  <si>
    <t>ф. 10 кВ:53-54</t>
  </si>
  <si>
    <t>ф. 10 кВ:53-57</t>
  </si>
  <si>
    <t>ф. 10 кВ:53-60</t>
  </si>
  <si>
    <t>ф.10 кВ:53-66</t>
  </si>
  <si>
    <t>ф.10 кВ:53-69</t>
  </si>
  <si>
    <t>ф. 10 кВ:117-03</t>
  </si>
  <si>
    <t>ф. 10 кВ:117- 07</t>
  </si>
  <si>
    <t>Раздел 4. Объем и состав воздействий на отключение нагрузки от иных видов противоаварийной автоматики (далее - ПА)</t>
  </si>
  <si>
    <t>Наименование подстанции (электростанции), класс напряжения</t>
  </si>
  <si>
    <t>Отключаемые присоединения, класс напряжения</t>
  </si>
  <si>
    <t>Наименование устройства ПА, установленного на подстанции
(электростанции), формирующего и реализующего воздействие</t>
  </si>
  <si>
    <t>Высокочастотный приемник, диспетчерское наименование, номер команды</t>
  </si>
  <si>
    <t>Мощность, заведенная под воздействие ПА,
МВт</t>
  </si>
  <si>
    <t>ПС 110 кВ Псков (ПС 53)*</t>
  </si>
  <si>
    <t>АОСН-110</t>
  </si>
  <si>
    <t>1 ступень</t>
  </si>
  <si>
    <t>2 ступень</t>
  </si>
  <si>
    <t>АОСН Южного узла</t>
  </si>
  <si>
    <t>4 ступень</t>
  </si>
  <si>
    <t>ПС 330 кВ Новосокольники **</t>
  </si>
  <si>
    <t>3 ступень</t>
  </si>
  <si>
    <t>5 ступень</t>
  </si>
  <si>
    <t>Отключение нагрузки от АОСН «Южного узла» (объем 3,4,5 ступени)</t>
  </si>
  <si>
    <t>Перераспределение нагрузки на участок сети 110 кВ В.Луки – Торопец – Нелидово 
от АОСН «Южного узла» (после ОН от 4 ступени)</t>
  </si>
  <si>
    <t>* Указаны управляющие воздействия для нормального режима. Имеется возможность оперативно изменять управляющие воздействия в соответствии с Инструкцией по обслуживанию локальных устройств противоаварийной автоматики Псковского узла Псковской энергосистемы.</t>
  </si>
  <si>
    <t>**   Указаны управляющие воздействия для нормального режима. Имеется возможность оперативно изменять управляющие воздействия в соответствии с Инструкцией по обслуживанию локальных устройств противоаварийной автоматики Южного узла Псковской энергосистемы</t>
  </si>
  <si>
    <t>Приложение № 10</t>
  </si>
  <si>
    <t>к Правилам разработки и применения графиков аварийного ограничения режима</t>
  </si>
  <si>
    <t>потребления электрической энергии (мощности) и использования противоаварийной автоматики,</t>
  </si>
  <si>
    <t>утв. приказом Минэнерго России от 6 июня 2013 г. № 290</t>
  </si>
  <si>
    <t>Сведения о настройке и объемах управляющих воздействий автоматики частотной разгрузки и иных видов</t>
  </si>
  <si>
    <t>за</t>
  </si>
  <si>
    <t>год</t>
  </si>
  <si>
    <t>АОПО Завеличье</t>
  </si>
  <si>
    <t>фидера 10 кВ, 6 кВ</t>
  </si>
  <si>
    <t>6 ступень</t>
  </si>
  <si>
    <t>7 ступень</t>
  </si>
  <si>
    <t>Отключение МШВ-110</t>
  </si>
  <si>
    <t>фидера 10 кВ (вывод для АОПО Л.Псковская-1,2)</t>
  </si>
  <si>
    <t>8 ступень</t>
  </si>
  <si>
    <t>Отключение нагрузки от АОПО Л.Южная-2,3, Л.Изборская-3 ПС Завеличье в нормальной схеме</t>
  </si>
  <si>
    <t>Отключение нагрузки от АОПО Л.Псковская-1,2 ПС Завеличье в нормальной схеме</t>
  </si>
  <si>
    <t>Перераспределение нагрузки (ПН) на транзит 110 кВ Псков – Сланцы-Цемент – Кингисеппская.</t>
  </si>
  <si>
    <t>В-10 Т-2 
(запрет АВР СВ-10)</t>
  </si>
  <si>
    <t>ф.10 кВ: 348-59</t>
  </si>
  <si>
    <t xml:space="preserve">В-10 Т-1                                                </t>
  </si>
  <si>
    <t>ПС 110 кВ Пушкинские горы
(ПС 76)</t>
  </si>
  <si>
    <t>1В-10 Т-2 (запрет АВР 1СВ-10, 2СВ-10)</t>
  </si>
  <si>
    <t>2В-10 Т-2 (запрет АВР 1СВ-10, 2СВ-10)</t>
  </si>
  <si>
    <t>Наименование организации, предоставляющей сведения: Псковский филиал ПАО «Россети Северо-Запад»</t>
  </si>
  <si>
    <t>Васильев А.В.</t>
  </si>
  <si>
    <t>Инженер СЭР ЦУС</t>
  </si>
  <si>
    <t>vasilevav@pskovenergo.ru</t>
  </si>
  <si>
    <t>ф.10 кВ: 284-02</t>
  </si>
  <si>
    <t>ф.10 кВ: 284-03</t>
  </si>
  <si>
    <t>ф.10 кВ:61-04</t>
  </si>
  <si>
    <t>ф. 10 кВ:139-20</t>
  </si>
  <si>
    <t>фидера 6 кВ:                                           53-02,03,04,05,06</t>
  </si>
  <si>
    <t>фидера 6 кВ:                                          53-11,12,13,28</t>
  </si>
  <si>
    <t>фидера 10 кВ:
129-05,07,12,14</t>
  </si>
  <si>
    <t>фидера 6 кВ: 73-24,10,25,        11,12,09,23,21</t>
  </si>
  <si>
    <t>ПС 110 кВ Пушкинские горы (ПС 76)</t>
  </si>
  <si>
    <t>ф.10кВ: 76-02</t>
  </si>
  <si>
    <t>ф.10кВ: 76-07</t>
  </si>
  <si>
    <t>ф.10кВ: 76-12</t>
  </si>
  <si>
    <t>ф.10 кВ: 504-03</t>
  </si>
  <si>
    <t>ф.10 кВ:504-01</t>
  </si>
  <si>
    <t>ф.10 кВ:161-04</t>
  </si>
  <si>
    <t>ф.6 кВ: 70-12</t>
  </si>
  <si>
    <t>ПС 110 кВ  Красногородск  (ПС 285)</t>
  </si>
  <si>
    <t>фидера 10 кВ</t>
  </si>
  <si>
    <t>ф. 10 кВ:139-02</t>
  </si>
  <si>
    <t>ф. 6 кВ: 70-30</t>
  </si>
  <si>
    <t>В-110 Крг-1, ОСВ-110                           (запрет АВР-10)</t>
  </si>
  <si>
    <t xml:space="preserve">В-110 Пдб-1                                             </t>
  </si>
  <si>
    <t>ф.10 кВ:117-09</t>
  </si>
  <si>
    <t>ф.6 кВ:206-06</t>
  </si>
  <si>
    <t>ф. 10 кВ:282-18</t>
  </si>
  <si>
    <t>ф. 10 кВ:282-20</t>
  </si>
  <si>
    <t>В-110 Лд-1</t>
  </si>
  <si>
    <t>В-110 Плс-1</t>
  </si>
  <si>
    <t>ф.10кВ: 283-19</t>
  </si>
  <si>
    <t>ф.10кВ: 283-32</t>
  </si>
  <si>
    <t>ф.10кВ: 283-35</t>
  </si>
  <si>
    <t>ф.6кВ: 130-14</t>
  </si>
  <si>
    <t>ф.6кВ: 130-08</t>
  </si>
  <si>
    <t>фидера 6 кВ:                                           РП 1-ТП 200, РП 3, РП 4, ТП 131, ТП 342</t>
  </si>
  <si>
    <t>ф. 10 кВ:53-59</t>
  </si>
  <si>
    <t>ф.10 кВ: 68-10</t>
  </si>
  <si>
    <t>ф.10 кВ: 68-12</t>
  </si>
  <si>
    <t>ф.10 кВ: 68-13</t>
  </si>
  <si>
    <t>ф.10 кВ: 68-15</t>
  </si>
  <si>
    <t>ф.10 кВ: 68-18</t>
  </si>
  <si>
    <t>ф.10 кВ: 68-22</t>
  </si>
  <si>
    <t>В-10 Т-2 (запрет АВР СВ-10),
В-6 Т-2  (запрет АВР СВ-6)</t>
  </si>
  <si>
    <t xml:space="preserve">СВ-110   (запр.АВР-10 кВ, 35 кВ)                             </t>
  </si>
  <si>
    <t xml:space="preserve">В-110 Дн-1 
 (запрет АВР СВ-110,
СВ-10 на ПС 110 кВ Дно (ПС 116)) </t>
  </si>
  <si>
    <t>фидера 1СШ-6 кВ,
кроме 126-12</t>
  </si>
  <si>
    <t>ф. 6 кВ: 126-12</t>
  </si>
  <si>
    <t>ПН 2 ступени = Л.Зп-1</t>
  </si>
  <si>
    <t>ПС 110 кВ Великие Луки
(ПС 70)**</t>
  </si>
  <si>
    <t>Отключение с запретом АПВ
 В-110: л.Сив-1, л.В.Лук-1,2,5 (ОВ)</t>
  </si>
  <si>
    <t>Отключение с запретом АПВ
В-110 Т-2, В-35 Т-1, СВ-6кВ (с запретом АВР 6 кВ)</t>
  </si>
  <si>
    <t>Отключение с запретом АПВ
В Млх-1, В В.Лук-1,2 (ОВ)</t>
  </si>
  <si>
    <t>Отключение с запретом АПВ 
В В.Лук-3,4, В Нев-1,2 (ОВ)</t>
  </si>
  <si>
    <t>Отключение В Пск-3, В Рд-1</t>
  </si>
  <si>
    <t>Отключение В Зв-1, В Зв-2</t>
  </si>
  <si>
    <t>Отключение В Пск-1, В Пск-2</t>
  </si>
  <si>
    <t>ПС 110 кВ Серёдка (ПС 138)</t>
  </si>
  <si>
    <t xml:space="preserve">  В-10 Т-2, запрет АВР-10</t>
  </si>
  <si>
    <t>ф.10 кВ:285-02, 285-04</t>
  </si>
  <si>
    <t>ПС 110 кВ Моглино (ПС 103)</t>
  </si>
  <si>
    <t>ф.10кВ: 103-11</t>
  </si>
  <si>
    <t>ф.10кВ: 103-01</t>
  </si>
  <si>
    <t>за 18 июня 2025 года</t>
  </si>
  <si>
    <t>противоаварийной автоматики по данным контрольных замеров</t>
  </si>
  <si>
    <t>И.о. директора филиала</t>
  </si>
  <si>
    <t>pskov@rosseti-sz.ru</t>
  </si>
  <si>
    <t>В Зп-1</t>
  </si>
  <si>
    <t>В-110 АТ-1, В-110 Р АТ-2, В Пск-1, В Пск-2</t>
  </si>
  <si>
    <t>В Зв-1, В Зв-2</t>
  </si>
  <si>
    <t>В Пск-3, В Рд-1, В Кр-2</t>
  </si>
  <si>
    <t>ОН =  РАТ-1 +РАТ-2 + Л.Зв-1 + Л.Зв-2 + Л.Рд-1 + Л.Пск-3+ Л.Кр-2 + Л.Пск-1 + Л.Пск-2</t>
  </si>
  <si>
    <t>ОН 2 ступени при разделе на Пск-1,2 ПС 110 кВ Псков (ПС 53)  =  В-110 АТ-1 +В-110 АТ-2 + Л.Зв-1 + Л.Зв-2 + Л.Рд-1 + Л.Пск-3+ Л.Кр-2</t>
  </si>
  <si>
    <t>Объём УВ 2 ступени = ОН 2 ступени + ПН 2 ступени</t>
  </si>
  <si>
    <t>Отключение с запретом АПВ
В АТ-1, В АТ-2 (ОВ);</t>
  </si>
  <si>
    <t>Отключение В Зап-1</t>
  </si>
  <si>
    <t>04-00 18.06.2025</t>
  </si>
  <si>
    <t>10-00 18.06.2025</t>
  </si>
  <si>
    <t>21:00 18.06.2025 г.</t>
  </si>
  <si>
    <t>Агамалиев С.Р.</t>
  </si>
  <si>
    <t>(8112) 66-28-70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</si>
</sst>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%"/>
  </numFmts>
  <fonts count="18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10"/>
      <color theme="10"/>
      <name val="Arial Cyr"/>
      <charset val="204"/>
    </font>
    <font>
      <sz val="10"/>
      <color rgb="FFFF0000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i/>
      <sz val="10"/>
      <name val="Arial Cyr"/>
      <charset val="204"/>
    </font>
    <font>
      <b/>
      <sz val="10"/>
      <name val="Times New Roman"/>
      <family val="1"/>
      <charset val="204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</borders>
  <cellStyleXfs count="4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0" fillId="0" borderId="0"/>
    <xf numFmtId="9" fontId="13" fillId="0" borderId="0" applyFont="0" applyFill="0" applyBorder="0" applyAlignment="0" applyProtection="0"/>
  </cellStyleXfs>
  <cellXfs count="69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left" wrapText="1"/>
    </xf>
    <xf numFmtId="0" fontId="1" fillId="0" borderId="6" xfId="0" applyFont="1" applyBorder="1" applyAlignment="1">
      <alignment horizont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/>
    <xf numFmtId="0" fontId="2" fillId="0" borderId="0" xfId="0" applyFont="1" applyAlignment="1"/>
    <xf numFmtId="0" fontId="1" fillId="0" borderId="5" xfId="0" applyNumberFormat="1" applyFont="1" applyBorder="1" applyAlignment="1">
      <alignment horizontal="center" vertical="center" textRotation="90" wrapText="1"/>
    </xf>
    <xf numFmtId="0" fontId="1" fillId="0" borderId="6" xfId="0" applyNumberFormat="1" applyFont="1" applyBorder="1" applyAlignment="1">
      <alignment horizontal="left" vertical="center" wrapText="1"/>
    </xf>
    <xf numFmtId="0" fontId="1" fillId="0" borderId="3" xfId="0" applyNumberFormat="1" applyFont="1" applyBorder="1" applyAlignment="1">
      <alignment horizontal="left" vertical="center" wrapText="1"/>
    </xf>
    <xf numFmtId="0" fontId="1" fillId="0" borderId="5" xfId="0" applyNumberFormat="1" applyFont="1" applyBorder="1" applyAlignment="1">
      <alignment horizontal="left" vertical="center" wrapText="1"/>
    </xf>
    <xf numFmtId="0" fontId="1" fillId="0" borderId="7" xfId="0" applyNumberFormat="1" applyFont="1" applyBorder="1" applyAlignment="1">
      <alignment horizontal="center" vertical="top"/>
    </xf>
    <xf numFmtId="0" fontId="3" fillId="0" borderId="0" xfId="0" applyFont="1"/>
    <xf numFmtId="0" fontId="0" fillId="0" borderId="8" xfId="0" applyBorder="1" applyAlignment="1">
      <alignment horizontal="center" vertical="center" wrapText="1"/>
    </xf>
    <xf numFmtId="0" fontId="1" fillId="0" borderId="0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10" xfId="0" applyFont="1" applyBorder="1" applyAlignment="1">
      <alignment horizontal="center"/>
    </xf>
    <xf numFmtId="0" fontId="1" fillId="0" borderId="11" xfId="0" applyFont="1" applyBorder="1"/>
    <xf numFmtId="0" fontId="1" fillId="0" borderId="11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5" fillId="0" borderId="12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 wrapText="1"/>
    </xf>
    <xf numFmtId="0" fontId="5" fillId="0" borderId="13" xfId="0" applyNumberFormat="1" applyFont="1" applyBorder="1" applyAlignment="1">
      <alignment horizontal="center" vertical="center" wrapText="1"/>
    </xf>
    <xf numFmtId="0" fontId="5" fillId="0" borderId="14" xfId="0" applyNumberFormat="1" applyFont="1" applyBorder="1" applyAlignment="1">
      <alignment horizontal="center" vertical="center" wrapText="1"/>
    </xf>
    <xf numFmtId="0" fontId="5" fillId="0" borderId="15" xfId="0" applyNumberFormat="1" applyFont="1" applyBorder="1" applyAlignment="1">
      <alignment horizontal="center" vertical="center" wrapText="1"/>
    </xf>
    <xf numFmtId="0" fontId="6" fillId="0" borderId="16" xfId="0" applyNumberFormat="1" applyFont="1" applyBorder="1" applyAlignment="1">
      <alignment horizontal="center" vertical="center" wrapText="1"/>
    </xf>
    <xf numFmtId="0" fontId="6" fillId="0" borderId="17" xfId="0" applyNumberFormat="1" applyFont="1" applyBorder="1" applyAlignment="1">
      <alignment horizontal="center" vertical="center" wrapText="1"/>
    </xf>
    <xf numFmtId="0" fontId="6" fillId="0" borderId="18" xfId="0" applyNumberFormat="1" applyFont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/>
    </xf>
    <xf numFmtId="0" fontId="6" fillId="0" borderId="19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 wrapText="1"/>
    </xf>
    <xf numFmtId="49" fontId="6" fillId="0" borderId="13" xfId="0" applyNumberFormat="1" applyFont="1" applyFill="1" applyBorder="1" applyAlignment="1">
      <alignment horizontal="center" vertical="center"/>
    </xf>
    <xf numFmtId="1" fontId="6" fillId="0" borderId="14" xfId="0" applyNumberFormat="1" applyFont="1" applyFill="1" applyBorder="1" applyAlignment="1">
      <alignment horizontal="center" vertical="center"/>
    </xf>
    <xf numFmtId="164" fontId="6" fillId="0" borderId="14" xfId="0" applyNumberFormat="1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1" fontId="6" fillId="0" borderId="23" xfId="0" applyNumberFormat="1" applyFont="1" applyFill="1" applyBorder="1" applyAlignment="1">
      <alignment horizontal="center" vertical="center"/>
    </xf>
    <xf numFmtId="164" fontId="6" fillId="0" borderId="24" xfId="0" applyNumberFormat="1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center"/>
    </xf>
    <xf numFmtId="0" fontId="6" fillId="0" borderId="17" xfId="0" applyFont="1" applyFill="1" applyBorder="1" applyAlignment="1">
      <alignment horizontal="center" vertical="center" wrapText="1"/>
    </xf>
    <xf numFmtId="1" fontId="6" fillId="0" borderId="26" xfId="0" applyNumberFormat="1" applyFont="1" applyFill="1" applyBorder="1" applyAlignment="1">
      <alignment horizontal="center" vertical="center"/>
    </xf>
    <xf numFmtId="0" fontId="1" fillId="0" borderId="27" xfId="0" applyFont="1" applyFill="1" applyBorder="1" applyAlignment="1">
      <alignment horizontal="center"/>
    </xf>
    <xf numFmtId="0" fontId="6" fillId="0" borderId="28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1" fontId="6" fillId="0" borderId="29" xfId="0" applyNumberFormat="1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center"/>
    </xf>
    <xf numFmtId="0" fontId="6" fillId="0" borderId="16" xfId="0" applyFont="1" applyFill="1" applyBorder="1" applyAlignment="1">
      <alignment horizontal="center" wrapText="1"/>
    </xf>
    <xf numFmtId="1" fontId="6" fillId="0" borderId="30" xfId="0" applyNumberFormat="1" applyFont="1" applyFill="1" applyBorder="1" applyAlignment="1">
      <alignment horizontal="center" vertical="center"/>
    </xf>
    <xf numFmtId="164" fontId="6" fillId="0" borderId="31" xfId="0" applyNumberFormat="1" applyFont="1" applyFill="1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wrapText="1"/>
    </xf>
    <xf numFmtId="1" fontId="6" fillId="0" borderId="32" xfId="0" applyNumberFormat="1" applyFont="1" applyFill="1" applyBorder="1" applyAlignment="1">
      <alignment horizontal="center" vertical="center" wrapText="1"/>
    </xf>
    <xf numFmtId="164" fontId="6" fillId="0" borderId="20" xfId="0" applyNumberFormat="1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 wrapText="1"/>
    </xf>
    <xf numFmtId="0" fontId="6" fillId="0" borderId="33" xfId="0" applyFont="1" applyFill="1" applyBorder="1" applyAlignment="1">
      <alignment horizontal="center" vertical="center" wrapText="1"/>
    </xf>
    <xf numFmtId="49" fontId="6" fillId="0" borderId="33" xfId="0" applyNumberFormat="1" applyFont="1" applyFill="1" applyBorder="1" applyAlignment="1">
      <alignment horizontal="center" vertical="center" wrapText="1"/>
    </xf>
    <xf numFmtId="1" fontId="6" fillId="0" borderId="34" xfId="0" applyNumberFormat="1" applyFont="1" applyFill="1" applyBorder="1" applyAlignment="1">
      <alignment horizontal="center" vertical="center" wrapText="1"/>
    </xf>
    <xf numFmtId="164" fontId="6" fillId="0" borderId="34" xfId="0" applyNumberFormat="1" applyFont="1" applyFill="1" applyBorder="1" applyAlignment="1">
      <alignment horizontal="center" vertical="center" wrapText="1"/>
    </xf>
    <xf numFmtId="0" fontId="6" fillId="0" borderId="33" xfId="0" applyFont="1" applyFill="1" applyBorder="1" applyAlignment="1">
      <alignment horizontal="center" wrapText="1"/>
    </xf>
    <xf numFmtId="49" fontId="7" fillId="0" borderId="33" xfId="0" applyNumberFormat="1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1" fontId="6" fillId="0" borderId="30" xfId="0" applyNumberFormat="1" applyFont="1" applyFill="1" applyBorder="1" applyAlignment="1">
      <alignment horizontal="center" vertical="center" wrapText="1"/>
    </xf>
    <xf numFmtId="164" fontId="6" fillId="0" borderId="24" xfId="0" applyNumberFormat="1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wrapText="1"/>
    </xf>
    <xf numFmtId="1" fontId="6" fillId="0" borderId="35" xfId="0" applyNumberFormat="1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wrapText="1"/>
    </xf>
    <xf numFmtId="1" fontId="6" fillId="0" borderId="23" xfId="0" applyNumberFormat="1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wrapText="1"/>
    </xf>
    <xf numFmtId="1" fontId="6" fillId="0" borderId="26" xfId="0" applyNumberFormat="1" applyFont="1" applyFill="1" applyBorder="1" applyAlignment="1">
      <alignment horizontal="center" vertical="center" wrapText="1"/>
    </xf>
    <xf numFmtId="164" fontId="6" fillId="0" borderId="36" xfId="0" applyNumberFormat="1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wrapText="1"/>
    </xf>
    <xf numFmtId="1" fontId="6" fillId="0" borderId="29" xfId="0" applyNumberFormat="1" applyFont="1" applyFill="1" applyBorder="1" applyAlignment="1">
      <alignment horizontal="center" vertical="center" wrapText="1"/>
    </xf>
    <xf numFmtId="164" fontId="6" fillId="0" borderId="37" xfId="0" applyNumberFormat="1" applyFont="1" applyFill="1" applyBorder="1" applyAlignment="1">
      <alignment horizontal="center" vertical="center" wrapText="1"/>
    </xf>
    <xf numFmtId="2" fontId="6" fillId="0" borderId="38" xfId="0" applyNumberFormat="1" applyFont="1" applyFill="1" applyBorder="1" applyAlignment="1">
      <alignment horizontal="center" vertical="center" wrapText="1"/>
    </xf>
    <xf numFmtId="0" fontId="6" fillId="0" borderId="34" xfId="0" applyNumberFormat="1" applyFont="1" applyFill="1" applyBorder="1" applyAlignment="1">
      <alignment horizontal="center" vertical="center" wrapText="1"/>
    </xf>
    <xf numFmtId="49" fontId="6" fillId="0" borderId="13" xfId="0" applyNumberFormat="1" applyFont="1" applyFill="1" applyBorder="1" applyAlignment="1">
      <alignment horizontal="center" vertical="center" wrapText="1"/>
    </xf>
    <xf numFmtId="0" fontId="6" fillId="0" borderId="14" xfId="0" applyNumberFormat="1" applyFont="1" applyFill="1" applyBorder="1" applyAlignment="1">
      <alignment horizontal="center" vertical="center" wrapText="1"/>
    </xf>
    <xf numFmtId="164" fontId="6" fillId="0" borderId="14" xfId="0" applyNumberFormat="1" applyFont="1" applyFill="1" applyBorder="1" applyAlignment="1">
      <alignment horizontal="center" vertical="center" wrapText="1"/>
    </xf>
    <xf numFmtId="1" fontId="6" fillId="0" borderId="14" xfId="0" applyNumberFormat="1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wrapText="1"/>
    </xf>
    <xf numFmtId="2" fontId="6" fillId="0" borderId="14" xfId="0" applyNumberFormat="1" applyFont="1" applyFill="1" applyBorder="1" applyAlignment="1">
      <alignment horizontal="center" vertical="center" wrapText="1"/>
    </xf>
    <xf numFmtId="2" fontId="6" fillId="0" borderId="34" xfId="0" applyNumberFormat="1" applyFont="1" applyFill="1" applyBorder="1" applyAlignment="1">
      <alignment horizontal="center" vertical="center" wrapText="1"/>
    </xf>
    <xf numFmtId="1" fontId="6" fillId="0" borderId="34" xfId="0" applyNumberFormat="1" applyFont="1" applyFill="1" applyBorder="1" applyAlignment="1">
      <alignment horizontal="center" wrapText="1"/>
    </xf>
    <xf numFmtId="164" fontId="6" fillId="0" borderId="34" xfId="0" applyNumberFormat="1" applyFont="1" applyFill="1" applyBorder="1" applyAlignment="1">
      <alignment horizontal="center" wrapText="1"/>
    </xf>
    <xf numFmtId="1" fontId="6" fillId="0" borderId="39" xfId="0" applyNumberFormat="1" applyFont="1" applyFill="1" applyBorder="1" applyAlignment="1">
      <alignment horizontal="center" wrapText="1"/>
    </xf>
    <xf numFmtId="0" fontId="6" fillId="0" borderId="40" xfId="0" applyFont="1" applyFill="1" applyBorder="1" applyAlignment="1">
      <alignment horizontal="center" vertical="center" wrapText="1"/>
    </xf>
    <xf numFmtId="1" fontId="6" fillId="0" borderId="35" xfId="0" applyNumberFormat="1" applyFont="1" applyFill="1" applyBorder="1" applyAlignment="1">
      <alignment horizontal="center" wrapText="1"/>
    </xf>
    <xf numFmtId="1" fontId="6" fillId="0" borderId="41" xfId="0" applyNumberFormat="1" applyFont="1" applyFill="1" applyBorder="1" applyAlignment="1">
      <alignment horizontal="center" wrapText="1"/>
    </xf>
    <xf numFmtId="164" fontId="6" fillId="0" borderId="42" xfId="0" applyNumberFormat="1" applyFont="1" applyFill="1" applyBorder="1" applyAlignment="1">
      <alignment horizontal="center" wrapText="1"/>
    </xf>
    <xf numFmtId="164" fontId="6" fillId="0" borderId="14" xfId="0" applyNumberFormat="1" applyFont="1" applyFill="1" applyBorder="1" applyAlignment="1">
      <alignment horizontal="center" wrapText="1"/>
    </xf>
    <xf numFmtId="1" fontId="6" fillId="0" borderId="14" xfId="0" applyNumberFormat="1" applyFont="1" applyFill="1" applyBorder="1" applyAlignment="1">
      <alignment horizontal="center" wrapText="1"/>
    </xf>
    <xf numFmtId="1" fontId="6" fillId="0" borderId="42" xfId="0" applyNumberFormat="1" applyFont="1" applyFill="1" applyBorder="1" applyAlignment="1">
      <alignment horizontal="center" wrapText="1"/>
    </xf>
    <xf numFmtId="1" fontId="6" fillId="0" borderId="26" xfId="0" applyNumberFormat="1" applyFont="1" applyFill="1" applyBorder="1" applyAlignment="1">
      <alignment horizontal="center" wrapText="1"/>
    </xf>
    <xf numFmtId="0" fontId="6" fillId="0" borderId="27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/>
    </xf>
    <xf numFmtId="1" fontId="6" fillId="0" borderId="26" xfId="0" applyNumberFormat="1" applyFont="1" applyFill="1" applyBorder="1" applyAlignment="1">
      <alignment horizontal="center"/>
    </xf>
    <xf numFmtId="1" fontId="6" fillId="0" borderId="29" xfId="0" applyNumberFormat="1" applyFont="1" applyFill="1" applyBorder="1" applyAlignment="1">
      <alignment horizontal="center"/>
    </xf>
    <xf numFmtId="49" fontId="6" fillId="0" borderId="33" xfId="0" applyNumberFormat="1" applyFont="1" applyFill="1" applyBorder="1" applyAlignment="1">
      <alignment horizontal="center" vertical="center"/>
    </xf>
    <xf numFmtId="0" fontId="6" fillId="0" borderId="34" xfId="0" applyNumberFormat="1" applyFont="1" applyFill="1" applyBorder="1" applyAlignment="1">
      <alignment horizontal="center" vertical="center"/>
    </xf>
    <xf numFmtId="164" fontId="6" fillId="0" borderId="34" xfId="0" applyNumberFormat="1" applyFont="1" applyFill="1" applyBorder="1" applyAlignment="1">
      <alignment horizontal="center" vertical="center"/>
    </xf>
    <xf numFmtId="1" fontId="6" fillId="0" borderId="34" xfId="0" applyNumberFormat="1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/>
    </xf>
    <xf numFmtId="49" fontId="6" fillId="0" borderId="16" xfId="0" applyNumberFormat="1" applyFont="1" applyFill="1" applyBorder="1" applyAlignment="1">
      <alignment horizontal="center" vertical="center"/>
    </xf>
    <xf numFmtId="0" fontId="6" fillId="0" borderId="23" xfId="0" applyNumberFormat="1" applyFont="1" applyFill="1" applyBorder="1" applyAlignment="1">
      <alignment horizontal="center" vertical="center"/>
    </xf>
    <xf numFmtId="164" fontId="6" fillId="0" borderId="23" xfId="0" applyNumberFormat="1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/>
    </xf>
    <xf numFmtId="1" fontId="6" fillId="0" borderId="23" xfId="0" applyNumberFormat="1" applyFont="1" applyFill="1" applyBorder="1" applyAlignment="1">
      <alignment horizontal="center"/>
    </xf>
    <xf numFmtId="0" fontId="6" fillId="0" borderId="25" xfId="0" applyFont="1" applyFill="1" applyBorder="1" applyAlignment="1">
      <alignment horizontal="center" vertical="center"/>
    </xf>
    <xf numFmtId="0" fontId="6" fillId="0" borderId="31" xfId="0" applyFont="1" applyFill="1" applyBorder="1" applyAlignment="1">
      <alignment horizontal="center" vertical="center"/>
    </xf>
    <xf numFmtId="49" fontId="6" fillId="0" borderId="13" xfId="0" applyNumberFormat="1" applyFont="1" applyFill="1" applyBorder="1" applyAlignment="1">
      <alignment horizontal="center"/>
    </xf>
    <xf numFmtId="0" fontId="6" fillId="0" borderId="14" xfId="0" applyNumberFormat="1" applyFont="1" applyFill="1" applyBorder="1" applyAlignment="1">
      <alignment horizontal="center"/>
    </xf>
    <xf numFmtId="164" fontId="6" fillId="0" borderId="14" xfId="0" applyNumberFormat="1" applyFont="1" applyFill="1" applyBorder="1" applyAlignment="1">
      <alignment horizontal="center"/>
    </xf>
    <xf numFmtId="0" fontId="7" fillId="0" borderId="33" xfId="0" applyFont="1" applyFill="1" applyBorder="1" applyAlignment="1">
      <alignment horizontal="center" vertical="center" wrapText="1"/>
    </xf>
    <xf numFmtId="49" fontId="6" fillId="0" borderId="43" xfId="0" applyNumberFormat="1" applyFont="1" applyFill="1" applyBorder="1" applyAlignment="1">
      <alignment horizontal="center" vertical="center"/>
    </xf>
    <xf numFmtId="49" fontId="6" fillId="0" borderId="44" xfId="0" applyNumberFormat="1" applyFont="1" applyFill="1" applyBorder="1" applyAlignment="1">
      <alignment horizontal="center" vertical="center"/>
    </xf>
    <xf numFmtId="49" fontId="6" fillId="0" borderId="45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6" fillId="0" borderId="14" xfId="0" applyNumberFormat="1" applyFont="1" applyFill="1" applyBorder="1" applyAlignment="1">
      <alignment horizontal="center" vertical="center"/>
    </xf>
    <xf numFmtId="164" fontId="6" fillId="0" borderId="46" xfId="0" applyNumberFormat="1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/>
    </xf>
    <xf numFmtId="0" fontId="6" fillId="0" borderId="48" xfId="0" applyNumberFormat="1" applyFont="1" applyFill="1" applyBorder="1" applyAlignment="1">
      <alignment horizontal="center" vertical="center"/>
    </xf>
    <xf numFmtId="164" fontId="6" fillId="0" borderId="21" xfId="0" applyNumberFormat="1" applyFont="1" applyFill="1" applyBorder="1" applyAlignment="1">
      <alignment horizontal="center" vertical="center"/>
    </xf>
    <xf numFmtId="0" fontId="6" fillId="0" borderId="48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43" xfId="0" applyNumberFormat="1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0" borderId="49" xfId="0" applyFont="1" applyBorder="1" applyAlignment="1">
      <alignment horizontal="center" vertical="center"/>
    </xf>
    <xf numFmtId="0" fontId="6" fillId="0" borderId="44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6" fillId="0" borderId="48" xfId="0" applyFont="1" applyFill="1" applyBorder="1" applyAlignment="1">
      <alignment horizontal="center" vertical="center"/>
    </xf>
    <xf numFmtId="0" fontId="0" fillId="0" borderId="0" xfId="0" applyFont="1"/>
    <xf numFmtId="0" fontId="6" fillId="0" borderId="50" xfId="0" applyFont="1" applyFill="1" applyBorder="1" applyAlignment="1">
      <alignment horizontal="center" vertical="center" wrapText="1"/>
    </xf>
    <xf numFmtId="164" fontId="6" fillId="0" borderId="51" xfId="0" applyNumberFormat="1" applyFont="1" applyFill="1" applyBorder="1" applyAlignment="1">
      <alignment horizontal="center" vertical="center"/>
    </xf>
    <xf numFmtId="0" fontId="6" fillId="0" borderId="52" xfId="0" applyFont="1" applyBorder="1" applyAlignment="1">
      <alignment horizontal="center" vertical="center"/>
    </xf>
    <xf numFmtId="0" fontId="5" fillId="0" borderId="22" xfId="0" applyNumberFormat="1" applyFont="1" applyBorder="1" applyAlignment="1">
      <alignment vertical="center" wrapText="1"/>
    </xf>
    <xf numFmtId="0" fontId="5" fillId="0" borderId="53" xfId="0" applyNumberFormat="1" applyFont="1" applyBorder="1" applyAlignment="1">
      <alignment vertical="center" wrapText="1"/>
    </xf>
    <xf numFmtId="0" fontId="6" fillId="0" borderId="22" xfId="0" applyNumberFormat="1" applyFont="1" applyFill="1" applyBorder="1" applyAlignment="1">
      <alignment horizontal="center" vertical="center" wrapText="1"/>
    </xf>
    <xf numFmtId="3" fontId="6" fillId="0" borderId="23" xfId="0" applyNumberFormat="1" applyFont="1" applyFill="1" applyBorder="1" applyAlignment="1">
      <alignment horizontal="center" vertical="center" wrapText="1"/>
    </xf>
    <xf numFmtId="0" fontId="6" fillId="0" borderId="24" xfId="0" applyNumberFormat="1" applyFont="1" applyFill="1" applyBorder="1" applyAlignment="1">
      <alignment horizontal="center" vertical="center" wrapText="1"/>
    </xf>
    <xf numFmtId="0" fontId="6" fillId="0" borderId="25" xfId="0" applyNumberFormat="1" applyFont="1" applyFill="1" applyBorder="1" applyAlignment="1">
      <alignment horizontal="center" vertical="center" wrapText="1"/>
    </xf>
    <xf numFmtId="0" fontId="6" fillId="0" borderId="26" xfId="0" applyNumberFormat="1" applyFont="1" applyFill="1" applyBorder="1" applyAlignment="1">
      <alignment horizontal="center" vertical="center" wrapText="1"/>
    </xf>
    <xf numFmtId="0" fontId="6" fillId="0" borderId="36" xfId="0" applyNumberFormat="1" applyFont="1" applyFill="1" applyBorder="1" applyAlignment="1">
      <alignment horizontal="center" vertical="center" wrapText="1"/>
    </xf>
    <xf numFmtId="0" fontId="6" fillId="0" borderId="27" xfId="0" applyNumberFormat="1" applyFont="1" applyFill="1" applyBorder="1" applyAlignment="1">
      <alignment horizontal="center" vertical="center" wrapText="1"/>
    </xf>
    <xf numFmtId="0" fontId="6" fillId="0" borderId="29" xfId="0" applyNumberFormat="1" applyFont="1" applyFill="1" applyBorder="1" applyAlignment="1">
      <alignment horizontal="center" vertical="center" wrapText="1"/>
    </xf>
    <xf numFmtId="0" fontId="6" fillId="0" borderId="37" xfId="0" applyNumberFormat="1" applyFont="1" applyFill="1" applyBorder="1" applyAlignment="1">
      <alignment horizontal="center" vertical="center" wrapText="1"/>
    </xf>
    <xf numFmtId="0" fontId="6" fillId="0" borderId="19" xfId="0" applyNumberFormat="1" applyFont="1" applyFill="1" applyBorder="1" applyAlignment="1">
      <alignment horizontal="center" vertical="center" wrapText="1"/>
    </xf>
    <xf numFmtId="0" fontId="6" fillId="0" borderId="54" xfId="0" applyNumberFormat="1" applyFont="1" applyBorder="1" applyAlignment="1">
      <alignment horizontal="center" vertical="center" wrapText="1"/>
    </xf>
    <xf numFmtId="0" fontId="6" fillId="0" borderId="55" xfId="0" applyNumberFormat="1" applyFont="1" applyFill="1" applyBorder="1" applyAlignment="1">
      <alignment horizontal="center" vertical="center" wrapText="1"/>
    </xf>
    <xf numFmtId="0" fontId="6" fillId="0" borderId="15" xfId="0" applyNumberFormat="1" applyFont="1" applyFill="1" applyBorder="1" applyAlignment="1">
      <alignment horizontal="center" vertical="center" wrapText="1"/>
    </xf>
    <xf numFmtId="0" fontId="6" fillId="0" borderId="56" xfId="0" applyNumberFormat="1" applyFont="1" applyFill="1" applyBorder="1" applyAlignment="1">
      <alignment horizontal="center" vertical="center" wrapText="1"/>
    </xf>
    <xf numFmtId="0" fontId="6" fillId="0" borderId="57" xfId="0" applyNumberFormat="1" applyFont="1" applyFill="1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164" fontId="6" fillId="0" borderId="36" xfId="0" applyNumberFormat="1" applyFont="1" applyFill="1" applyBorder="1" applyAlignment="1">
      <alignment horizontal="center" vertical="center"/>
    </xf>
    <xf numFmtId="164" fontId="6" fillId="0" borderId="37" xfId="0" applyNumberFormat="1" applyFont="1" applyFill="1" applyBorder="1" applyAlignment="1">
      <alignment horizontal="center" vertical="center"/>
    </xf>
    <xf numFmtId="164" fontId="6" fillId="0" borderId="58" xfId="0" applyNumberFormat="1" applyFont="1" applyFill="1" applyBorder="1" applyAlignment="1">
      <alignment horizontal="center" vertical="center"/>
    </xf>
    <xf numFmtId="164" fontId="6" fillId="0" borderId="59" xfId="0" applyNumberFormat="1" applyFont="1" applyFill="1" applyBorder="1" applyAlignment="1">
      <alignment horizontal="center" vertical="center" wrapText="1"/>
    </xf>
    <xf numFmtId="0" fontId="6" fillId="0" borderId="45" xfId="0" applyNumberFormat="1" applyFont="1" applyFill="1" applyBorder="1" applyAlignment="1">
      <alignment horizontal="center" vertical="center" wrapText="1"/>
    </xf>
    <xf numFmtId="164" fontId="6" fillId="0" borderId="60" xfId="0" applyNumberFormat="1" applyFont="1" applyFill="1" applyBorder="1" applyAlignment="1">
      <alignment horizontal="center" vertical="center" wrapText="1"/>
    </xf>
    <xf numFmtId="164" fontId="6" fillId="0" borderId="49" xfId="0" applyNumberFormat="1" applyFont="1" applyFill="1" applyBorder="1" applyAlignment="1">
      <alignment horizontal="center" vertical="center"/>
    </xf>
    <xf numFmtId="1" fontId="6" fillId="0" borderId="35" xfId="0" applyNumberFormat="1" applyFont="1" applyFill="1" applyBorder="1" applyAlignment="1">
      <alignment horizontal="center" vertical="center"/>
    </xf>
    <xf numFmtId="1" fontId="6" fillId="0" borderId="32" xfId="0" applyNumberFormat="1" applyFont="1" applyFill="1" applyBorder="1" applyAlignment="1">
      <alignment horizontal="center" vertical="center"/>
    </xf>
    <xf numFmtId="0" fontId="6" fillId="0" borderId="19" xfId="0" applyNumberFormat="1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 wrapText="1"/>
    </xf>
    <xf numFmtId="0" fontId="6" fillId="0" borderId="36" xfId="0" applyFont="1" applyFill="1" applyBorder="1" applyAlignment="1">
      <alignment horizontal="center" vertical="center" wrapText="1"/>
    </xf>
    <xf numFmtId="0" fontId="6" fillId="0" borderId="37" xfId="0" applyFont="1" applyFill="1" applyBorder="1" applyAlignment="1">
      <alignment horizontal="center" vertical="center" wrapText="1"/>
    </xf>
    <xf numFmtId="49" fontId="7" fillId="0" borderId="13" xfId="0" applyNumberFormat="1" applyFont="1" applyFill="1" applyBorder="1" applyAlignment="1">
      <alignment horizontal="center" vertical="center" wrapText="1"/>
    </xf>
    <xf numFmtId="164" fontId="6" fillId="0" borderId="55" xfId="0" applyNumberFormat="1" applyFont="1" applyFill="1" applyBorder="1" applyAlignment="1">
      <alignment horizontal="center" vertical="center" wrapText="1"/>
    </xf>
    <xf numFmtId="0" fontId="6" fillId="0" borderId="51" xfId="0" applyFont="1" applyFill="1" applyBorder="1" applyAlignment="1">
      <alignment horizontal="center" vertical="center" wrapText="1"/>
    </xf>
    <xf numFmtId="0" fontId="0" fillId="0" borderId="36" xfId="0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 wrapText="1"/>
    </xf>
    <xf numFmtId="49" fontId="6" fillId="0" borderId="54" xfId="0" applyNumberFormat="1" applyFont="1" applyFill="1" applyBorder="1" applyAlignment="1">
      <alignment horizontal="center" vertical="center" wrapText="1"/>
    </xf>
    <xf numFmtId="1" fontId="6" fillId="0" borderId="42" xfId="0" applyNumberFormat="1" applyFont="1" applyFill="1" applyBorder="1" applyAlignment="1">
      <alignment horizontal="center" vertical="center" wrapText="1"/>
    </xf>
    <xf numFmtId="0" fontId="7" fillId="0" borderId="61" xfId="0" applyFont="1" applyFill="1" applyBorder="1" applyAlignment="1">
      <alignment horizontal="center" vertical="center" wrapText="1"/>
    </xf>
    <xf numFmtId="0" fontId="6" fillId="0" borderId="62" xfId="0" applyFont="1" applyFill="1" applyBorder="1" applyAlignment="1">
      <alignment horizontal="center" vertical="center" wrapText="1"/>
    </xf>
    <xf numFmtId="164" fontId="6" fillId="0" borderId="63" xfId="0" applyNumberFormat="1" applyFont="1" applyFill="1" applyBorder="1" applyAlignment="1">
      <alignment horizontal="center" vertical="center" wrapText="1"/>
    </xf>
    <xf numFmtId="0" fontId="6" fillId="0" borderId="35" xfId="0" applyFont="1" applyFill="1" applyBorder="1" applyAlignment="1">
      <alignment horizontal="center"/>
    </xf>
    <xf numFmtId="0" fontId="6" fillId="0" borderId="27" xfId="0" applyFont="1" applyFill="1" applyBorder="1" applyAlignment="1">
      <alignment horizontal="center"/>
    </xf>
    <xf numFmtId="0" fontId="6" fillId="0" borderId="32" xfId="0" applyFont="1" applyFill="1" applyBorder="1" applyAlignment="1">
      <alignment horizontal="center"/>
    </xf>
    <xf numFmtId="0" fontId="6" fillId="0" borderId="19" xfId="0" applyFont="1" applyFill="1" applyBorder="1" applyAlignment="1">
      <alignment horizontal="center"/>
    </xf>
    <xf numFmtId="49" fontId="7" fillId="0" borderId="64" xfId="0" applyNumberFormat="1" applyFont="1" applyFill="1" applyBorder="1" applyAlignment="1">
      <alignment horizontal="center" vertical="center" wrapText="1"/>
    </xf>
    <xf numFmtId="0" fontId="6" fillId="0" borderId="30" xfId="0" applyFont="1" applyFill="1" applyBorder="1" applyAlignment="1">
      <alignment horizontal="center" vertical="center"/>
    </xf>
    <xf numFmtId="0" fontId="6" fillId="0" borderId="32" xfId="0" applyFont="1" applyFill="1" applyBorder="1" applyAlignment="1">
      <alignment horizontal="center" vertical="center"/>
    </xf>
    <xf numFmtId="0" fontId="6" fillId="0" borderId="43" xfId="0" applyFont="1" applyFill="1" applyBorder="1" applyAlignment="1">
      <alignment horizontal="center" vertical="center"/>
    </xf>
    <xf numFmtId="0" fontId="6" fillId="0" borderId="44" xfId="0" applyFont="1" applyFill="1" applyBorder="1" applyAlignment="1">
      <alignment horizontal="center" vertical="center"/>
    </xf>
    <xf numFmtId="0" fontId="6" fillId="0" borderId="48" xfId="0" applyNumberFormat="1" applyFont="1" applyBorder="1" applyAlignment="1">
      <alignment horizontal="center" vertical="center"/>
    </xf>
    <xf numFmtId="164" fontId="6" fillId="0" borderId="15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0" fillId="0" borderId="65" xfId="0" applyBorder="1"/>
    <xf numFmtId="2" fontId="0" fillId="0" borderId="65" xfId="0" applyNumberFormat="1" applyBorder="1"/>
    <xf numFmtId="0" fontId="0" fillId="0" borderId="4" xfId="0" applyBorder="1"/>
    <xf numFmtId="0" fontId="0" fillId="2" borderId="0" xfId="0" applyFill="1"/>
    <xf numFmtId="0" fontId="0" fillId="0" borderId="0" xfId="0" applyBorder="1"/>
    <xf numFmtId="164" fontId="1" fillId="0" borderId="53" xfId="0" applyNumberFormat="1" applyFont="1" applyFill="1" applyBorder="1" applyAlignment="1">
      <alignment horizontal="center"/>
    </xf>
    <xf numFmtId="164" fontId="1" fillId="0" borderId="65" xfId="0" applyNumberFormat="1" applyFont="1" applyFill="1" applyBorder="1" applyAlignment="1">
      <alignment horizontal="center"/>
    </xf>
    <xf numFmtId="164" fontId="1" fillId="0" borderId="4" xfId="0" applyNumberFormat="1" applyFont="1" applyFill="1" applyBorder="1" applyAlignment="1">
      <alignment horizontal="center" vertical="center"/>
    </xf>
    <xf numFmtId="164" fontId="6" fillId="0" borderId="66" xfId="0" applyNumberFormat="1" applyFont="1" applyFill="1" applyBorder="1" applyAlignment="1">
      <alignment horizontal="center" vertical="center"/>
    </xf>
    <xf numFmtId="164" fontId="6" fillId="0" borderId="56" xfId="0" applyNumberFormat="1" applyFont="1" applyFill="1" applyBorder="1" applyAlignment="1">
      <alignment horizontal="center" vertical="center" wrapText="1"/>
    </xf>
    <xf numFmtId="164" fontId="6" fillId="0" borderId="26" xfId="0" applyNumberFormat="1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68" xfId="0" applyFont="1" applyFill="1" applyBorder="1" applyAlignment="1">
      <alignment horizontal="center" vertical="center" wrapText="1"/>
    </xf>
    <xf numFmtId="1" fontId="6" fillId="0" borderId="35" xfId="0" applyNumberFormat="1" applyFont="1" applyFill="1" applyBorder="1" applyAlignment="1">
      <alignment horizontal="center"/>
    </xf>
    <xf numFmtId="0" fontId="6" fillId="0" borderId="69" xfId="0" applyFont="1" applyFill="1" applyBorder="1" applyAlignment="1">
      <alignment horizontal="center"/>
    </xf>
    <xf numFmtId="1" fontId="6" fillId="0" borderId="68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left"/>
    </xf>
    <xf numFmtId="0" fontId="0" fillId="0" borderId="0" xfId="0" applyFont="1" applyFill="1"/>
    <xf numFmtId="0" fontId="0" fillId="0" borderId="8" xfId="0" applyFill="1" applyBorder="1" applyAlignment="1">
      <alignment horizontal="center" vertical="center" wrapText="1"/>
    </xf>
    <xf numFmtId="0" fontId="11" fillId="0" borderId="8" xfId="1" applyFill="1" applyBorder="1" applyAlignment="1" applyProtection="1">
      <alignment horizontal="center" vertical="center"/>
    </xf>
    <xf numFmtId="1" fontId="6" fillId="0" borderId="67" xfId="0" applyNumberFormat="1" applyFont="1" applyFill="1" applyBorder="1" applyAlignment="1">
      <alignment horizontal="center" vertical="center" wrapText="1"/>
    </xf>
    <xf numFmtId="49" fontId="6" fillId="0" borderId="26" xfId="0" applyNumberFormat="1" applyFont="1" applyFill="1" applyBorder="1" applyAlignment="1">
      <alignment horizontal="center" vertical="center" wrapText="1"/>
    </xf>
    <xf numFmtId="0" fontId="6" fillId="0" borderId="72" xfId="0" applyFont="1" applyFill="1" applyBorder="1" applyAlignment="1">
      <alignment horizontal="center" vertical="center" wrapText="1"/>
    </xf>
    <xf numFmtId="0" fontId="2" fillId="0" borderId="0" xfId="0" applyFont="1" applyFill="1"/>
    <xf numFmtId="0" fontId="3" fillId="0" borderId="0" xfId="0" applyFont="1" applyBorder="1" applyAlignment="1">
      <alignment horizontal="center"/>
    </xf>
    <xf numFmtId="0" fontId="1" fillId="0" borderId="9" xfId="0" applyFont="1" applyBorder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  <xf numFmtId="0" fontId="1" fillId="0" borderId="11" xfId="0" applyNumberFormat="1" applyFont="1" applyFill="1" applyBorder="1" applyAlignment="1">
      <alignment horizontal="center"/>
    </xf>
    <xf numFmtId="0" fontId="1" fillId="0" borderId="8" xfId="0" applyNumberFormat="1" applyFont="1" applyFill="1" applyBorder="1" applyAlignment="1">
      <alignment horizontal="center"/>
    </xf>
    <xf numFmtId="0" fontId="1" fillId="0" borderId="77" xfId="0" applyNumberFormat="1" applyFont="1" applyFill="1" applyBorder="1" applyAlignment="1">
      <alignment horizontal="center" vertical="center"/>
    </xf>
    <xf numFmtId="0" fontId="1" fillId="0" borderId="78" xfId="0" applyNumberFormat="1" applyFont="1" applyFill="1" applyBorder="1" applyAlignment="1">
      <alignment horizontal="center" vertical="center"/>
    </xf>
    <xf numFmtId="0" fontId="2" fillId="0" borderId="0" xfId="0" applyFont="1" applyFill="1" applyAlignment="1"/>
    <xf numFmtId="0" fontId="1" fillId="0" borderId="77" xfId="0" applyNumberFormat="1" applyFont="1" applyFill="1" applyBorder="1" applyAlignment="1">
      <alignment horizontal="center" vertical="center" textRotation="90"/>
    </xf>
    <xf numFmtId="0" fontId="1" fillId="0" borderId="78" xfId="0" applyNumberFormat="1" applyFont="1" applyFill="1" applyBorder="1" applyAlignment="1">
      <alignment horizontal="center" vertical="center" textRotation="90"/>
    </xf>
    <xf numFmtId="0" fontId="1" fillId="0" borderId="12" xfId="0" applyNumberFormat="1" applyFont="1" applyFill="1" applyBorder="1" applyAlignment="1">
      <alignment horizontal="center" vertical="top"/>
    </xf>
    <xf numFmtId="0" fontId="1" fillId="0" borderId="75" xfId="0" applyNumberFormat="1" applyFont="1" applyFill="1" applyBorder="1" applyAlignment="1">
      <alignment horizontal="center" vertical="top"/>
    </xf>
    <xf numFmtId="0" fontId="1" fillId="0" borderId="9" xfId="0" applyNumberFormat="1" applyFont="1" applyFill="1" applyBorder="1" applyAlignment="1">
      <alignment horizontal="center" vertical="center"/>
    </xf>
    <xf numFmtId="0" fontId="1" fillId="0" borderId="79" xfId="0" applyNumberFormat="1" applyFont="1" applyFill="1" applyBorder="1" applyAlignment="1">
      <alignment horizontal="center" vertical="center"/>
    </xf>
    <xf numFmtId="0" fontId="1" fillId="0" borderId="75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 textRotation="90" wrapText="1"/>
    </xf>
    <xf numFmtId="0" fontId="1" fillId="0" borderId="7" xfId="0" applyNumberFormat="1" applyFont="1" applyFill="1" applyBorder="1" applyAlignment="1">
      <alignment horizontal="center" vertical="top"/>
    </xf>
    <xf numFmtId="0" fontId="1" fillId="0" borderId="5" xfId="0" applyNumberFormat="1" applyFont="1" applyFill="1" applyBorder="1" applyAlignment="1">
      <alignment horizontal="left" vertical="center" wrapText="1"/>
    </xf>
    <xf numFmtId="0" fontId="1" fillId="0" borderId="6" xfId="0" applyNumberFormat="1" applyFont="1" applyFill="1" applyBorder="1" applyAlignment="1">
      <alignment horizontal="left" vertical="center" wrapText="1"/>
    </xf>
    <xf numFmtId="0" fontId="1" fillId="0" borderId="3" xfId="0" applyNumberFormat="1" applyFont="1" applyFill="1" applyBorder="1" applyAlignment="1">
      <alignment horizontal="left" vertical="center" wrapText="1"/>
    </xf>
    <xf numFmtId="164" fontId="1" fillId="0" borderId="77" xfId="0" applyNumberFormat="1" applyFont="1" applyFill="1" applyBorder="1" applyAlignment="1">
      <alignment horizontal="center" vertical="center"/>
    </xf>
    <xf numFmtId="164" fontId="1" fillId="0" borderId="9" xfId="0" applyNumberFormat="1" applyFont="1" applyFill="1" applyBorder="1" applyAlignment="1">
      <alignment horizontal="center" vertical="center"/>
    </xf>
    <xf numFmtId="164" fontId="1" fillId="0" borderId="72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wrapText="1"/>
    </xf>
    <xf numFmtId="0" fontId="6" fillId="0" borderId="66" xfId="0" applyFont="1" applyFill="1" applyBorder="1" applyAlignment="1">
      <alignment horizontal="center" vertical="center"/>
    </xf>
    <xf numFmtId="0" fontId="6" fillId="0" borderId="95" xfId="0" applyFont="1" applyFill="1" applyBorder="1" applyAlignment="1">
      <alignment horizontal="center"/>
    </xf>
    <xf numFmtId="0" fontId="6" fillId="0" borderId="39" xfId="0" applyFont="1" applyFill="1" applyBorder="1" applyAlignment="1">
      <alignment horizontal="center" vertical="center" wrapText="1"/>
    </xf>
    <xf numFmtId="1" fontId="6" fillId="0" borderId="96" xfId="0" applyNumberFormat="1" applyFont="1" applyFill="1" applyBorder="1" applyAlignment="1">
      <alignment horizontal="center" vertical="center" wrapText="1"/>
    </xf>
    <xf numFmtId="0" fontId="6" fillId="0" borderId="35" xfId="0" applyFont="1" applyFill="1" applyBorder="1" applyAlignment="1">
      <alignment horizontal="center" wrapText="1"/>
    </xf>
    <xf numFmtId="0" fontId="6" fillId="0" borderId="35" xfId="0" applyFont="1" applyFill="1" applyBorder="1" applyAlignment="1">
      <alignment horizontal="center" vertical="center" wrapText="1"/>
    </xf>
    <xf numFmtId="0" fontId="6" fillId="0" borderId="95" xfId="0" applyFont="1" applyFill="1" applyBorder="1" applyAlignment="1">
      <alignment horizontal="center" vertical="center" wrapText="1"/>
    </xf>
    <xf numFmtId="1" fontId="6" fillId="0" borderId="97" xfId="0" applyNumberFormat="1" applyFont="1" applyFill="1" applyBorder="1" applyAlignment="1">
      <alignment horizontal="center"/>
    </xf>
    <xf numFmtId="1" fontId="6" fillId="0" borderId="39" xfId="0" applyNumberFormat="1" applyFont="1" applyFill="1" applyBorder="1" applyAlignment="1">
      <alignment horizontal="center"/>
    </xf>
    <xf numFmtId="1" fontId="6" fillId="0" borderId="95" xfId="0" applyNumberFormat="1" applyFont="1" applyFill="1" applyBorder="1" applyAlignment="1">
      <alignment horizontal="center"/>
    </xf>
    <xf numFmtId="0" fontId="6" fillId="0" borderId="39" xfId="0" applyFont="1" applyFill="1" applyBorder="1" applyAlignment="1">
      <alignment horizontal="center" wrapText="1"/>
    </xf>
    <xf numFmtId="1" fontId="6" fillId="0" borderId="98" xfId="0" applyNumberFormat="1" applyFont="1" applyFill="1" applyBorder="1" applyAlignment="1">
      <alignment horizontal="center"/>
    </xf>
    <xf numFmtId="164" fontId="6" fillId="0" borderId="99" xfId="0" applyNumberFormat="1" applyFont="1" applyFill="1" applyBorder="1" applyAlignment="1">
      <alignment horizontal="center" vertical="center"/>
    </xf>
    <xf numFmtId="1" fontId="6" fillId="0" borderId="100" xfId="0" applyNumberFormat="1" applyFont="1" applyFill="1" applyBorder="1" applyAlignment="1">
      <alignment horizontal="center"/>
    </xf>
    <xf numFmtId="164" fontId="6" fillId="0" borderId="101" xfId="0" applyNumberFormat="1" applyFont="1" applyFill="1" applyBorder="1" applyAlignment="1">
      <alignment horizontal="center" vertical="center"/>
    </xf>
    <xf numFmtId="0" fontId="6" fillId="0" borderId="95" xfId="0" applyFont="1" applyFill="1" applyBorder="1" applyAlignment="1">
      <alignment horizontal="center" wrapText="1"/>
    </xf>
    <xf numFmtId="1" fontId="6" fillId="0" borderId="102" xfId="0" applyNumberFormat="1" applyFont="1" applyFill="1" applyBorder="1" applyAlignment="1">
      <alignment horizontal="center"/>
    </xf>
    <xf numFmtId="164" fontId="6" fillId="0" borderId="103" xfId="0" applyNumberFormat="1" applyFont="1" applyFill="1" applyBorder="1" applyAlignment="1">
      <alignment horizontal="center" vertical="center"/>
    </xf>
    <xf numFmtId="1" fontId="6" fillId="0" borderId="95" xfId="0" applyNumberFormat="1" applyFont="1" applyFill="1" applyBorder="1" applyAlignment="1">
      <alignment horizontal="center" vertical="center" wrapText="1"/>
    </xf>
    <xf numFmtId="0" fontId="6" fillId="0" borderId="96" xfId="0" applyFont="1" applyFill="1" applyBorder="1" applyAlignment="1">
      <alignment horizontal="center" vertical="center" wrapText="1"/>
    </xf>
    <xf numFmtId="164" fontId="6" fillId="0" borderId="39" xfId="0" applyNumberFormat="1" applyFont="1" applyFill="1" applyBorder="1" applyAlignment="1">
      <alignment horizontal="center" vertical="center" wrapText="1"/>
    </xf>
    <xf numFmtId="0" fontId="6" fillId="0" borderId="97" xfId="0" applyFont="1" applyFill="1" applyBorder="1" applyAlignment="1">
      <alignment horizontal="center" vertical="center" wrapText="1"/>
    </xf>
    <xf numFmtId="0" fontId="6" fillId="0" borderId="96" xfId="0" applyFont="1" applyFill="1" applyBorder="1" applyAlignment="1">
      <alignment horizontal="center" wrapText="1"/>
    </xf>
    <xf numFmtId="0" fontId="6" fillId="0" borderId="26" xfId="0" applyFont="1" applyFill="1" applyBorder="1" applyAlignment="1">
      <alignment horizontal="center" wrapText="1"/>
    </xf>
    <xf numFmtId="0" fontId="6" fillId="0" borderId="97" xfId="0" applyFont="1" applyFill="1" applyBorder="1" applyAlignment="1">
      <alignment horizontal="center" wrapText="1"/>
    </xf>
    <xf numFmtId="1" fontId="6" fillId="0" borderId="97" xfId="0" applyNumberFormat="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wrapText="1"/>
    </xf>
    <xf numFmtId="1" fontId="6" fillId="0" borderId="0" xfId="0" applyNumberFormat="1" applyFont="1" applyFill="1" applyBorder="1" applyAlignment="1">
      <alignment horizontal="center" vertical="center" wrapText="1"/>
    </xf>
    <xf numFmtId="1" fontId="6" fillId="0" borderId="39" xfId="0" applyNumberFormat="1" applyFont="1" applyFill="1" applyBorder="1" applyAlignment="1">
      <alignment horizontal="center" vertical="center"/>
    </xf>
    <xf numFmtId="1" fontId="6" fillId="0" borderId="74" xfId="0" applyNumberFormat="1" applyFont="1" applyFill="1" applyBorder="1" applyAlignment="1">
      <alignment horizontal="center" vertical="center" wrapText="1"/>
    </xf>
    <xf numFmtId="0" fontId="6" fillId="0" borderId="89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1" fontId="6" fillId="0" borderId="9" xfId="0" applyNumberFormat="1" applyFont="1" applyFill="1" applyBorder="1" applyAlignment="1">
      <alignment horizontal="center" vertical="center"/>
    </xf>
    <xf numFmtId="1" fontId="6" fillId="0" borderId="9" xfId="0" applyNumberFormat="1" applyFont="1" applyFill="1" applyBorder="1" applyAlignment="1">
      <alignment horizontal="center" vertical="center" wrapText="1"/>
    </xf>
    <xf numFmtId="1" fontId="6" fillId="0" borderId="95" xfId="0" applyNumberFormat="1" applyFont="1" applyFill="1" applyBorder="1" applyAlignment="1">
      <alignment horizontal="center" vertical="center"/>
    </xf>
    <xf numFmtId="1" fontId="6" fillId="0" borderId="96" xfId="0" applyNumberFormat="1" applyFont="1" applyFill="1" applyBorder="1" applyAlignment="1">
      <alignment horizontal="center" vertical="center"/>
    </xf>
    <xf numFmtId="0" fontId="6" fillId="0" borderId="56" xfId="0" applyFont="1" applyFill="1" applyBorder="1" applyAlignment="1">
      <alignment horizontal="center" vertical="center" wrapText="1"/>
    </xf>
    <xf numFmtId="1" fontId="6" fillId="0" borderId="56" xfId="0" applyNumberFormat="1" applyFont="1" applyFill="1" applyBorder="1" applyAlignment="1">
      <alignment horizontal="center" vertical="center"/>
    </xf>
    <xf numFmtId="1" fontId="6" fillId="0" borderId="97" xfId="0" applyNumberFormat="1" applyFont="1" applyFill="1" applyBorder="1" applyAlignment="1">
      <alignment horizontal="center" vertical="center"/>
    </xf>
    <xf numFmtId="0" fontId="6" fillId="0" borderId="105" xfId="0" applyFont="1" applyFill="1" applyBorder="1" applyAlignment="1">
      <alignment horizontal="center" wrapText="1"/>
    </xf>
    <xf numFmtId="0" fontId="6" fillId="0" borderId="106" xfId="0" applyFont="1" applyFill="1" applyBorder="1" applyAlignment="1">
      <alignment horizontal="center" wrapText="1"/>
    </xf>
    <xf numFmtId="0" fontId="6" fillId="0" borderId="66" xfId="0" applyFont="1" applyFill="1" applyBorder="1" applyAlignment="1">
      <alignment horizontal="center" vertical="center" wrapText="1"/>
    </xf>
    <xf numFmtId="0" fontId="6" fillId="0" borderId="95" xfId="0" applyFont="1" applyFill="1" applyBorder="1" applyAlignment="1">
      <alignment horizontal="center" vertical="center"/>
    </xf>
    <xf numFmtId="0" fontId="6" fillId="0" borderId="96" xfId="0" applyFont="1" applyFill="1" applyBorder="1" applyAlignment="1">
      <alignment horizontal="center"/>
    </xf>
    <xf numFmtId="1" fontId="6" fillId="0" borderId="69" xfId="0" applyNumberFormat="1" applyFont="1" applyFill="1" applyBorder="1" applyAlignment="1">
      <alignment horizontal="center" vertical="center" wrapText="1"/>
    </xf>
    <xf numFmtId="0" fontId="6" fillId="0" borderId="105" xfId="0" applyFont="1" applyFill="1" applyBorder="1" applyAlignment="1">
      <alignment horizontal="center" vertical="center" wrapText="1"/>
    </xf>
    <xf numFmtId="0" fontId="6" fillId="0" borderId="106" xfId="0" applyFont="1" applyFill="1" applyBorder="1" applyAlignment="1">
      <alignment horizontal="center" vertical="center" wrapText="1"/>
    </xf>
    <xf numFmtId="1" fontId="6" fillId="0" borderId="108" xfId="0" applyNumberFormat="1" applyFont="1" applyFill="1" applyBorder="1" applyAlignment="1">
      <alignment horizontal="center" vertical="center" wrapText="1"/>
    </xf>
    <xf numFmtId="164" fontId="6" fillId="0" borderId="96" xfId="0" applyNumberFormat="1" applyFont="1" applyFill="1" applyBorder="1" applyAlignment="1">
      <alignment horizontal="center" vertical="center" wrapText="1"/>
    </xf>
    <xf numFmtId="0" fontId="6" fillId="0" borderId="77" xfId="0" applyFont="1" applyFill="1" applyBorder="1" applyAlignment="1">
      <alignment horizontal="center" vertical="center" wrapText="1"/>
    </xf>
    <xf numFmtId="1" fontId="6" fillId="0" borderId="92" xfId="0" applyNumberFormat="1" applyFont="1" applyFill="1" applyBorder="1" applyAlignment="1">
      <alignment horizontal="center" vertical="center" wrapText="1"/>
    </xf>
    <xf numFmtId="1" fontId="6" fillId="0" borderId="0" xfId="0" applyNumberFormat="1" applyFont="1" applyFill="1" applyBorder="1" applyAlignment="1">
      <alignment horizontal="center" vertical="center"/>
    </xf>
    <xf numFmtId="1" fontId="6" fillId="0" borderId="109" xfId="0" applyNumberFormat="1" applyFont="1" applyFill="1" applyBorder="1" applyAlignment="1">
      <alignment horizontal="center"/>
    </xf>
    <xf numFmtId="1" fontId="6" fillId="0" borderId="80" xfId="0" applyNumberFormat="1" applyFont="1" applyFill="1" applyBorder="1" applyAlignment="1">
      <alignment horizontal="center"/>
    </xf>
    <xf numFmtId="1" fontId="6" fillId="0" borderId="110" xfId="0" applyNumberFormat="1" applyFont="1" applyFill="1" applyBorder="1" applyAlignment="1">
      <alignment horizontal="center"/>
    </xf>
    <xf numFmtId="0" fontId="6" fillId="0" borderId="56" xfId="0" applyFont="1" applyFill="1" applyBorder="1" applyAlignment="1">
      <alignment horizontal="center" wrapText="1"/>
    </xf>
    <xf numFmtId="0" fontId="6" fillId="0" borderId="67" xfId="0" applyFont="1" applyFill="1" applyBorder="1" applyAlignment="1">
      <alignment horizontal="center" vertical="center" wrapText="1"/>
    </xf>
    <xf numFmtId="1" fontId="6" fillId="0" borderId="109" xfId="0" applyNumberFormat="1" applyFont="1" applyFill="1" applyBorder="1" applyAlignment="1">
      <alignment horizontal="center" vertical="center" wrapText="1"/>
    </xf>
    <xf numFmtId="0" fontId="6" fillId="0" borderId="96" xfId="0" applyFont="1" applyFill="1" applyBorder="1" applyAlignment="1">
      <alignment horizontal="center" vertical="center"/>
    </xf>
    <xf numFmtId="0" fontId="6" fillId="0" borderId="39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97" xfId="0" applyFont="1" applyFill="1" applyBorder="1" applyAlignment="1">
      <alignment horizontal="center" vertical="center"/>
    </xf>
    <xf numFmtId="3" fontId="6" fillId="0" borderId="96" xfId="0" applyNumberFormat="1" applyFont="1" applyFill="1" applyBorder="1" applyAlignment="1">
      <alignment horizontal="center" vertical="center" wrapText="1"/>
    </xf>
    <xf numFmtId="0" fontId="6" fillId="0" borderId="67" xfId="0" applyFont="1" applyFill="1" applyBorder="1" applyAlignment="1">
      <alignment horizontal="center" vertical="center"/>
    </xf>
    <xf numFmtId="0" fontId="0" fillId="0" borderId="106" xfId="0" applyFont="1" applyFill="1" applyBorder="1" applyAlignment="1">
      <alignment horizontal="center" vertical="center" wrapText="1"/>
    </xf>
    <xf numFmtId="0" fontId="6" fillId="0" borderId="94" xfId="0" applyFont="1" applyFill="1" applyBorder="1" applyAlignment="1">
      <alignment horizontal="left" vertical="center" wrapText="1"/>
    </xf>
    <xf numFmtId="1" fontId="6" fillId="0" borderId="89" xfId="0" applyNumberFormat="1" applyFont="1" applyFill="1" applyBorder="1" applyAlignment="1">
      <alignment horizontal="center" vertical="center"/>
    </xf>
    <xf numFmtId="49" fontId="6" fillId="0" borderId="109" xfId="0" applyNumberFormat="1" applyFont="1" applyFill="1" applyBorder="1" applyAlignment="1">
      <alignment horizontal="center" vertical="center"/>
    </xf>
    <xf numFmtId="49" fontId="6" fillId="0" borderId="56" xfId="0" applyNumberFormat="1" applyFont="1" applyFill="1" applyBorder="1" applyAlignment="1">
      <alignment horizontal="center" vertical="center" wrapText="1"/>
    </xf>
    <xf numFmtId="49" fontId="6" fillId="0" borderId="80" xfId="0" applyNumberFormat="1" applyFont="1" applyFill="1" applyBorder="1" applyAlignment="1">
      <alignment horizontal="center" vertical="center"/>
    </xf>
    <xf numFmtId="49" fontId="6" fillId="0" borderId="81" xfId="0" applyNumberFormat="1" applyFont="1" applyFill="1" applyBorder="1" applyAlignment="1">
      <alignment horizontal="center" vertical="center"/>
    </xf>
    <xf numFmtId="49" fontId="6" fillId="0" borderId="68" xfId="0" applyNumberFormat="1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/>
    </xf>
    <xf numFmtId="0" fontId="6" fillId="0" borderId="97" xfId="0" applyFont="1" applyFill="1" applyBorder="1" applyAlignment="1">
      <alignment horizontal="center"/>
    </xf>
    <xf numFmtId="0" fontId="6" fillId="0" borderId="98" xfId="0" applyFont="1" applyFill="1" applyBorder="1" applyAlignment="1">
      <alignment horizontal="center"/>
    </xf>
    <xf numFmtId="0" fontId="6" fillId="0" borderId="100" xfId="0" applyFont="1" applyFill="1" applyBorder="1" applyAlignment="1">
      <alignment horizontal="center"/>
    </xf>
    <xf numFmtId="0" fontId="6" fillId="0" borderId="102" xfId="0" applyFont="1" applyFill="1" applyBorder="1" applyAlignment="1">
      <alignment horizontal="center"/>
    </xf>
    <xf numFmtId="1" fontId="6" fillId="0" borderId="56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/>
    </xf>
    <xf numFmtId="164" fontId="6" fillId="0" borderId="12" xfId="0" applyNumberFormat="1" applyFont="1" applyFill="1" applyBorder="1" applyAlignment="1">
      <alignment horizontal="center" vertical="center"/>
    </xf>
    <xf numFmtId="0" fontId="0" fillId="0" borderId="0" xfId="0" applyFont="1" applyFill="1" applyBorder="1"/>
    <xf numFmtId="164" fontId="6" fillId="0" borderId="39" xfId="0" applyNumberFormat="1" applyFont="1" applyFill="1" applyBorder="1" applyAlignment="1">
      <alignment horizontal="center" vertical="center"/>
    </xf>
    <xf numFmtId="164" fontId="6" fillId="0" borderId="35" xfId="0" applyNumberFormat="1" applyFont="1" applyFill="1" applyBorder="1" applyAlignment="1">
      <alignment horizontal="center" vertical="center" wrapText="1"/>
    </xf>
    <xf numFmtId="0" fontId="6" fillId="0" borderId="35" xfId="0" applyFont="1" applyFill="1" applyBorder="1" applyAlignment="1">
      <alignment horizontal="center" vertical="center"/>
    </xf>
    <xf numFmtId="164" fontId="6" fillId="0" borderId="95" xfId="0" applyNumberFormat="1" applyFont="1" applyFill="1" applyBorder="1" applyAlignment="1">
      <alignment horizontal="center" vertical="center" wrapText="1"/>
    </xf>
    <xf numFmtId="164" fontId="6" fillId="0" borderId="35" xfId="0" applyNumberFormat="1" applyFont="1" applyFill="1" applyBorder="1" applyAlignment="1">
      <alignment horizontal="center" vertical="center"/>
    </xf>
    <xf numFmtId="164" fontId="6" fillId="0" borderId="95" xfId="0" applyNumberFormat="1" applyFont="1" applyFill="1" applyBorder="1" applyAlignment="1">
      <alignment horizontal="center" vertical="center"/>
    </xf>
    <xf numFmtId="164" fontId="6" fillId="0" borderId="114" xfId="0" applyNumberFormat="1" applyFont="1" applyFill="1" applyBorder="1" applyAlignment="1">
      <alignment horizontal="center" vertical="center" wrapText="1"/>
    </xf>
    <xf numFmtId="164" fontId="6" fillId="0" borderId="116" xfId="0" applyNumberFormat="1" applyFont="1" applyFill="1" applyBorder="1" applyAlignment="1">
      <alignment horizontal="center" vertical="center"/>
    </xf>
    <xf numFmtId="49" fontId="6" fillId="0" borderId="95" xfId="0" applyNumberFormat="1" applyFont="1" applyFill="1" applyBorder="1" applyAlignment="1">
      <alignment horizontal="center" vertical="center" wrapText="1"/>
    </xf>
    <xf numFmtId="1" fontId="6" fillId="0" borderId="104" xfId="0" applyNumberFormat="1" applyFont="1" applyFill="1" applyBorder="1" applyAlignment="1">
      <alignment vertical="center" wrapText="1"/>
    </xf>
    <xf numFmtId="164" fontId="6" fillId="0" borderId="118" xfId="0" applyNumberFormat="1" applyFont="1" applyFill="1" applyBorder="1" applyAlignment="1">
      <alignment horizontal="center" vertical="center" wrapText="1"/>
    </xf>
    <xf numFmtId="164" fontId="6" fillId="0" borderId="99" xfId="0" applyNumberFormat="1" applyFont="1" applyFill="1" applyBorder="1" applyAlignment="1">
      <alignment horizontal="center" vertical="center" wrapText="1"/>
    </xf>
    <xf numFmtId="164" fontId="6" fillId="0" borderId="80" xfId="0" applyNumberFormat="1" applyFont="1" applyFill="1" applyBorder="1" applyAlignment="1">
      <alignment horizontal="center" vertical="center" wrapText="1"/>
    </xf>
    <xf numFmtId="164" fontId="6" fillId="0" borderId="101" xfId="0" applyNumberFormat="1" applyFont="1" applyFill="1" applyBorder="1" applyAlignment="1">
      <alignment horizontal="center" vertical="center" wrapText="1"/>
    </xf>
    <xf numFmtId="1" fontId="6" fillId="0" borderId="85" xfId="0" applyNumberFormat="1" applyFont="1" applyFill="1" applyBorder="1" applyAlignment="1">
      <alignment vertical="center" wrapText="1"/>
    </xf>
    <xf numFmtId="164" fontId="6" fillId="0" borderId="110" xfId="0" applyNumberFormat="1" applyFont="1" applyFill="1" applyBorder="1" applyAlignment="1">
      <alignment horizontal="center" vertical="center" wrapText="1"/>
    </xf>
    <xf numFmtId="164" fontId="6" fillId="0" borderId="103" xfId="0" applyNumberFormat="1" applyFont="1" applyFill="1" applyBorder="1" applyAlignment="1">
      <alignment horizontal="center" vertical="center" wrapText="1"/>
    </xf>
    <xf numFmtId="1" fontId="0" fillId="0" borderId="85" xfId="0" applyNumberFormat="1" applyFont="1" applyFill="1" applyBorder="1" applyAlignment="1">
      <alignment horizontal="center" vertical="center"/>
    </xf>
    <xf numFmtId="0" fontId="6" fillId="0" borderId="114" xfId="0" applyFont="1" applyFill="1" applyBorder="1" applyAlignment="1">
      <alignment horizontal="center" vertical="center" wrapText="1"/>
    </xf>
    <xf numFmtId="164" fontId="6" fillId="0" borderId="113" xfId="0" applyNumberFormat="1" applyFont="1" applyFill="1" applyBorder="1" applyAlignment="1">
      <alignment horizontal="center" vertical="center"/>
    </xf>
    <xf numFmtId="1" fontId="6" fillId="0" borderId="119" xfId="0" applyNumberFormat="1" applyFont="1" applyFill="1" applyBorder="1" applyAlignment="1">
      <alignment horizontal="center" vertical="center"/>
    </xf>
    <xf numFmtId="164" fontId="6" fillId="0" borderId="119" xfId="0" applyNumberFormat="1" applyFont="1" applyFill="1" applyBorder="1" applyAlignment="1">
      <alignment horizontal="center" vertical="center"/>
    </xf>
    <xf numFmtId="164" fontId="6" fillId="0" borderId="120" xfId="0" applyNumberFormat="1" applyFont="1" applyFill="1" applyBorder="1" applyAlignment="1">
      <alignment horizontal="center" vertical="center"/>
    </xf>
    <xf numFmtId="1" fontId="6" fillId="0" borderId="121" xfId="0" applyNumberFormat="1" applyFont="1" applyFill="1" applyBorder="1" applyAlignment="1">
      <alignment horizontal="center" vertical="center"/>
    </xf>
    <xf numFmtId="164" fontId="6" fillId="0" borderId="121" xfId="0" applyNumberFormat="1" applyFont="1" applyFill="1" applyBorder="1" applyAlignment="1">
      <alignment horizontal="center" vertical="center"/>
    </xf>
    <xf numFmtId="164" fontId="6" fillId="0" borderId="122" xfId="0" applyNumberFormat="1" applyFont="1" applyFill="1" applyBorder="1" applyAlignment="1">
      <alignment horizontal="center" vertical="center"/>
    </xf>
    <xf numFmtId="164" fontId="6" fillId="0" borderId="123" xfId="0" applyNumberFormat="1" applyFont="1" applyFill="1" applyBorder="1" applyAlignment="1">
      <alignment horizontal="center" vertical="center" wrapText="1"/>
    </xf>
    <xf numFmtId="1" fontId="6" fillId="0" borderId="105" xfId="0" applyNumberFormat="1" applyFont="1" applyFill="1" applyBorder="1" applyAlignment="1">
      <alignment horizontal="center" vertical="center"/>
    </xf>
    <xf numFmtId="1" fontId="6" fillId="0" borderId="107" xfId="0" applyNumberFormat="1" applyFont="1" applyFill="1" applyBorder="1" applyAlignment="1">
      <alignment horizontal="center" vertical="center"/>
    </xf>
    <xf numFmtId="1" fontId="6" fillId="0" borderId="106" xfId="0" applyNumberFormat="1" applyFont="1" applyFill="1" applyBorder="1" applyAlignment="1">
      <alignment horizontal="center" vertical="center"/>
    </xf>
    <xf numFmtId="1" fontId="14" fillId="0" borderId="8" xfId="0" applyNumberFormat="1" applyFont="1" applyFill="1" applyBorder="1" applyAlignment="1">
      <alignment horizontal="center" vertical="center" wrapText="1"/>
    </xf>
    <xf numFmtId="0" fontId="6" fillId="0" borderId="68" xfId="0" applyFont="1" applyFill="1" applyBorder="1" applyAlignment="1">
      <alignment horizontal="center" wrapText="1"/>
    </xf>
    <xf numFmtId="164" fontId="6" fillId="0" borderId="112" xfId="0" applyNumberFormat="1" applyFont="1" applyFill="1" applyBorder="1" applyAlignment="1">
      <alignment horizontal="center" vertical="center"/>
    </xf>
    <xf numFmtId="0" fontId="15" fillId="0" borderId="0" xfId="0" applyFont="1" applyFill="1" applyAlignment="1"/>
    <xf numFmtId="0" fontId="5" fillId="0" borderId="112" xfId="0" applyFont="1" applyFill="1" applyBorder="1" applyAlignment="1">
      <alignment horizontal="center" vertical="center" wrapText="1"/>
    </xf>
    <xf numFmtId="49" fontId="6" fillId="0" borderId="39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49" fontId="6" fillId="0" borderId="39" xfId="0" applyNumberFormat="1" applyFont="1" applyFill="1" applyBorder="1" applyAlignment="1">
      <alignment vertical="center"/>
    </xf>
    <xf numFmtId="49" fontId="6" fillId="0" borderId="35" xfId="0" applyNumberFormat="1" applyFont="1" applyFill="1" applyBorder="1" applyAlignment="1">
      <alignment vertical="center"/>
    </xf>
    <xf numFmtId="1" fontId="6" fillId="0" borderId="69" xfId="0" applyNumberFormat="1" applyFont="1" applyFill="1" applyBorder="1" applyAlignment="1">
      <alignment horizontal="center" vertical="center"/>
    </xf>
    <xf numFmtId="49" fontId="6" fillId="0" borderId="95" xfId="0" applyNumberFormat="1" applyFont="1" applyFill="1" applyBorder="1" applyAlignment="1">
      <alignment vertical="center" wrapText="1"/>
    </xf>
    <xf numFmtId="0" fontId="6" fillId="0" borderId="62" xfId="0" applyFont="1" applyFill="1" applyBorder="1" applyAlignment="1">
      <alignment horizontal="left" vertical="center"/>
    </xf>
    <xf numFmtId="0" fontId="5" fillId="0" borderId="54" xfId="0" applyFont="1" applyFill="1" applyBorder="1" applyAlignment="1">
      <alignment horizontal="center" vertical="center" wrapText="1"/>
    </xf>
    <xf numFmtId="0" fontId="5" fillId="0" borderId="48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164" fontId="1" fillId="0" borderId="9" xfId="0" applyNumberFormat="1" applyFont="1" applyFill="1" applyBorder="1" applyAlignment="1">
      <alignment horizontal="center" vertical="center"/>
    </xf>
    <xf numFmtId="22" fontId="1" fillId="0" borderId="0" xfId="0" applyNumberFormat="1" applyFont="1" applyFill="1" applyAlignment="1">
      <alignment horizontal="center"/>
    </xf>
    <xf numFmtId="164" fontId="6" fillId="0" borderId="126" xfId="0" applyNumberFormat="1" applyFont="1" applyFill="1" applyBorder="1" applyAlignment="1">
      <alignment horizontal="center" vertical="center"/>
    </xf>
    <xf numFmtId="1" fontId="6" fillId="0" borderId="77" xfId="0" applyNumberFormat="1" applyFont="1" applyFill="1" applyBorder="1" applyAlignment="1">
      <alignment horizontal="center" vertical="center"/>
    </xf>
    <xf numFmtId="1" fontId="6" fillId="0" borderId="96" xfId="0" applyNumberFormat="1" applyFont="1" applyFill="1" applyBorder="1" applyAlignment="1">
      <alignment horizontal="center"/>
    </xf>
    <xf numFmtId="1" fontId="6" fillId="0" borderId="80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vertical="center" wrapText="1"/>
    </xf>
    <xf numFmtId="1" fontId="6" fillId="0" borderId="81" xfId="0" applyNumberFormat="1" applyFont="1" applyFill="1" applyBorder="1" applyAlignment="1">
      <alignment horizontal="center" vertical="center" wrapText="1"/>
    </xf>
    <xf numFmtId="164" fontId="6" fillId="0" borderId="68" xfId="0" applyNumberFormat="1" applyFont="1" applyFill="1" applyBorder="1" applyAlignment="1">
      <alignment horizontal="center" vertical="center" wrapText="1"/>
    </xf>
    <xf numFmtId="1" fontId="6" fillId="0" borderId="66" xfId="0" applyNumberFormat="1" applyFont="1" applyFill="1" applyBorder="1" applyAlignment="1">
      <alignment horizontal="center" vertical="center"/>
    </xf>
    <xf numFmtId="0" fontId="0" fillId="0" borderId="91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/>
    </xf>
    <xf numFmtId="1" fontId="0" fillId="0" borderId="0" xfId="0" applyNumberFormat="1" applyFont="1" applyFill="1" applyAlignment="1">
      <alignment horizontal="center"/>
    </xf>
    <xf numFmtId="1" fontId="6" fillId="0" borderId="71" xfId="0" applyNumberFormat="1" applyFont="1" applyFill="1" applyBorder="1" applyAlignment="1">
      <alignment horizontal="center" vertical="center" wrapText="1"/>
    </xf>
    <xf numFmtId="164" fontId="6" fillId="0" borderId="71" xfId="0" applyNumberFormat="1" applyFont="1" applyFill="1" applyBorder="1" applyAlignment="1">
      <alignment horizontal="center" vertical="center" wrapText="1"/>
    </xf>
    <xf numFmtId="164" fontId="6" fillId="0" borderId="85" xfId="0" applyNumberFormat="1" applyFont="1" applyFill="1" applyBorder="1" applyAlignment="1">
      <alignment horizontal="center" vertical="center" wrapText="1"/>
    </xf>
    <xf numFmtId="164" fontId="6" fillId="0" borderId="113" xfId="0" applyNumberFormat="1" applyFont="1" applyFill="1" applyBorder="1" applyAlignment="1">
      <alignment horizontal="center" vertical="center" wrapText="1"/>
    </xf>
    <xf numFmtId="164" fontId="6" fillId="0" borderId="111" xfId="0" applyNumberFormat="1" applyFont="1" applyFill="1" applyBorder="1" applyAlignment="1">
      <alignment horizontal="center" vertical="center" wrapText="1"/>
    </xf>
    <xf numFmtId="0" fontId="6" fillId="0" borderId="94" xfId="0" applyFont="1" applyFill="1" applyBorder="1" applyAlignment="1">
      <alignment horizontal="center" vertical="center" wrapText="1"/>
    </xf>
    <xf numFmtId="0" fontId="6" fillId="0" borderId="104" xfId="0" applyFont="1" applyFill="1" applyBorder="1" applyAlignment="1">
      <alignment horizontal="center" vertical="center" wrapText="1"/>
    </xf>
    <xf numFmtId="0" fontId="6" fillId="0" borderId="71" xfId="0" applyFont="1" applyFill="1" applyBorder="1" applyAlignment="1">
      <alignment horizontal="center" vertical="center" wrapText="1"/>
    </xf>
    <xf numFmtId="1" fontId="6" fillId="0" borderId="8" xfId="0" applyNumberFormat="1" applyFont="1" applyFill="1" applyBorder="1" applyAlignment="1">
      <alignment horizontal="center" vertical="center"/>
    </xf>
    <xf numFmtId="164" fontId="6" fillId="0" borderId="104" xfId="0" applyNumberFormat="1" applyFont="1" applyFill="1" applyBorder="1" applyAlignment="1">
      <alignment horizontal="center" vertical="center"/>
    </xf>
    <xf numFmtId="164" fontId="6" fillId="0" borderId="71" xfId="0" applyNumberFormat="1" applyFont="1" applyFill="1" applyBorder="1" applyAlignment="1">
      <alignment horizontal="center" vertical="center"/>
    </xf>
    <xf numFmtId="164" fontId="6" fillId="0" borderId="85" xfId="0" applyNumberFormat="1" applyFont="1" applyFill="1" applyBorder="1" applyAlignment="1">
      <alignment horizontal="center" vertical="center"/>
    </xf>
    <xf numFmtId="164" fontId="6" fillId="0" borderId="111" xfId="0" applyNumberFormat="1" applyFont="1" applyFill="1" applyBorder="1" applyAlignment="1">
      <alignment horizontal="center" vertical="center"/>
    </xf>
    <xf numFmtId="1" fontId="6" fillId="0" borderId="104" xfId="0" applyNumberFormat="1" applyFont="1" applyFill="1" applyBorder="1" applyAlignment="1">
      <alignment horizontal="center" vertical="center"/>
    </xf>
    <xf numFmtId="1" fontId="6" fillId="0" borderId="71" xfId="0" applyNumberFormat="1" applyFont="1" applyFill="1" applyBorder="1" applyAlignment="1">
      <alignment horizontal="center" vertical="center"/>
    </xf>
    <xf numFmtId="1" fontId="6" fillId="0" borderId="85" xfId="0" applyNumberFormat="1" applyFont="1" applyFill="1" applyBorder="1" applyAlignment="1">
      <alignment horizontal="center" vertical="center"/>
    </xf>
    <xf numFmtId="1" fontId="6" fillId="0" borderId="8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1" fontId="6" fillId="0" borderId="35" xfId="0" applyNumberFormat="1" applyFont="1" applyFill="1" applyBorder="1" applyAlignment="1">
      <alignment horizontal="center" vertical="center"/>
    </xf>
    <xf numFmtId="164" fontId="6" fillId="0" borderId="69" xfId="0" applyNumberFormat="1" applyFont="1" applyFill="1" applyBorder="1" applyAlignment="1">
      <alignment horizontal="center" vertical="center" wrapText="1"/>
    </xf>
    <xf numFmtId="164" fontId="6" fillId="0" borderId="46" xfId="0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/>
    </xf>
    <xf numFmtId="1" fontId="6" fillId="0" borderId="39" xfId="0" applyNumberFormat="1" applyFont="1" applyFill="1" applyBorder="1" applyAlignment="1">
      <alignment horizontal="center" vertical="center" wrapText="1"/>
    </xf>
    <xf numFmtId="164" fontId="6" fillId="0" borderId="67" xfId="0" applyNumberFormat="1" applyFont="1" applyFill="1" applyBorder="1" applyAlignment="1">
      <alignment horizontal="center" vertical="center"/>
    </xf>
    <xf numFmtId="164" fontId="6" fillId="0" borderId="114" xfId="0" applyNumberFormat="1" applyFont="1" applyFill="1" applyBorder="1" applyAlignment="1">
      <alignment horizontal="center" vertical="center"/>
    </xf>
    <xf numFmtId="0" fontId="6" fillId="0" borderId="85" xfId="0" applyFont="1" applyFill="1" applyBorder="1" applyAlignment="1">
      <alignment horizontal="center" vertical="center" wrapText="1"/>
    </xf>
    <xf numFmtId="0" fontId="0" fillId="0" borderId="85" xfId="0" applyFont="1" applyFill="1" applyBorder="1" applyAlignment="1">
      <alignment horizontal="center" vertical="center"/>
    </xf>
    <xf numFmtId="0" fontId="6" fillId="0" borderId="94" xfId="0" applyFont="1" applyFill="1" applyBorder="1" applyAlignment="1">
      <alignment horizontal="center" vertical="center"/>
    </xf>
    <xf numFmtId="164" fontId="6" fillId="0" borderId="115" xfId="0" applyNumberFormat="1" applyFont="1" applyFill="1" applyBorder="1" applyAlignment="1">
      <alignment horizontal="center" vertical="center" wrapText="1"/>
    </xf>
    <xf numFmtId="164" fontId="6" fillId="0" borderId="8" xfId="0" applyNumberFormat="1" applyFont="1" applyFill="1" applyBorder="1" applyAlignment="1">
      <alignment horizontal="center" vertical="center"/>
    </xf>
    <xf numFmtId="164" fontId="6" fillId="0" borderId="67" xfId="0" applyNumberFormat="1" applyFont="1" applyFill="1" applyBorder="1" applyAlignment="1">
      <alignment horizontal="center" vertical="center" wrapText="1"/>
    </xf>
    <xf numFmtId="1" fontId="0" fillId="0" borderId="8" xfId="0" applyNumberFormat="1" applyFont="1" applyFill="1" applyBorder="1" applyAlignment="1">
      <alignment horizontal="center" vertical="center" wrapText="1"/>
    </xf>
    <xf numFmtId="164" fontId="6" fillId="0" borderId="69" xfId="0" applyNumberFormat="1" applyFont="1" applyFill="1" applyBorder="1" applyAlignment="1">
      <alignment horizontal="center" vertical="center"/>
    </xf>
    <xf numFmtId="164" fontId="6" fillId="0" borderId="46" xfId="0" applyNumberFormat="1" applyFont="1" applyFill="1" applyBorder="1" applyAlignment="1">
      <alignment horizontal="center" vertical="center"/>
    </xf>
    <xf numFmtId="164" fontId="6" fillId="0" borderId="115" xfId="0" applyNumberFormat="1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 wrapText="1"/>
    </xf>
    <xf numFmtId="164" fontId="6" fillId="0" borderId="8" xfId="0" applyNumberFormat="1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164" fontId="9" fillId="0" borderId="8" xfId="0" applyNumberFormat="1" applyFont="1" applyFill="1" applyBorder="1" applyAlignment="1">
      <alignment horizontal="center" vertical="center"/>
    </xf>
    <xf numFmtId="164" fontId="6" fillId="0" borderId="66" xfId="0" applyNumberFormat="1" applyFont="1" applyFill="1" applyBorder="1" applyAlignment="1">
      <alignment horizontal="center" vertical="center" wrapText="1"/>
    </xf>
    <xf numFmtId="0" fontId="9" fillId="0" borderId="89" xfId="0" applyNumberFormat="1" applyFont="1" applyFill="1" applyBorder="1" applyAlignment="1">
      <alignment horizontal="left" vertical="center" wrapText="1"/>
    </xf>
    <xf numFmtId="0" fontId="9" fillId="0" borderId="88" xfId="0" applyNumberFormat="1" applyFont="1" applyFill="1" applyBorder="1" applyAlignment="1">
      <alignment horizontal="left" vertical="center" wrapText="1"/>
    </xf>
    <xf numFmtId="0" fontId="9" fillId="0" borderId="10" xfId="0" applyNumberFormat="1" applyFont="1" applyFill="1" applyBorder="1" applyAlignment="1">
      <alignment horizontal="left" vertical="center" wrapText="1"/>
    </xf>
    <xf numFmtId="0" fontId="9" fillId="0" borderId="11" xfId="0" applyNumberFormat="1" applyFont="1" applyFill="1" applyBorder="1" applyAlignment="1">
      <alignment horizontal="left" vertical="center" wrapText="1"/>
    </xf>
    <xf numFmtId="0" fontId="9" fillId="0" borderId="89" xfId="0" applyNumberFormat="1" applyFont="1" applyFill="1" applyBorder="1" applyAlignment="1">
      <alignment horizontal="left" wrapText="1"/>
    </xf>
    <xf numFmtId="0" fontId="9" fillId="0" borderId="88" xfId="0" applyNumberFormat="1" applyFont="1" applyFill="1" applyBorder="1" applyAlignment="1">
      <alignment horizontal="left"/>
    </xf>
    <xf numFmtId="0" fontId="9" fillId="0" borderId="10" xfId="0" applyNumberFormat="1" applyFont="1" applyFill="1" applyBorder="1" applyAlignment="1">
      <alignment horizontal="left"/>
    </xf>
    <xf numFmtId="0" fontId="9" fillId="0" borderId="11" xfId="0" applyNumberFormat="1" applyFont="1" applyFill="1" applyBorder="1" applyAlignment="1">
      <alignment horizontal="left"/>
    </xf>
    <xf numFmtId="0" fontId="5" fillId="0" borderId="0" xfId="0" applyNumberFormat="1" applyFont="1" applyFill="1" applyBorder="1" applyAlignment="1">
      <alignment horizontal="left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164" fontId="6" fillId="0" borderId="128" xfId="0" applyNumberFormat="1" applyFont="1" applyFill="1" applyBorder="1" applyAlignment="1">
      <alignment horizontal="center" vertical="center"/>
    </xf>
    <xf numFmtId="164" fontId="6" fillId="0" borderId="93" xfId="0" applyNumberFormat="1" applyFont="1" applyFill="1" applyBorder="1" applyAlignment="1">
      <alignment horizontal="center" vertical="center"/>
    </xf>
    <xf numFmtId="2" fontId="1" fillId="0" borderId="65" xfId="0" applyNumberFormat="1" applyFont="1" applyFill="1" applyBorder="1" applyAlignment="1">
      <alignment horizontal="center"/>
    </xf>
    <xf numFmtId="165" fontId="1" fillId="0" borderId="65" xfId="0" applyNumberFormat="1" applyFont="1" applyFill="1" applyBorder="1" applyAlignment="1">
      <alignment horizontal="center"/>
    </xf>
    <xf numFmtId="165" fontId="1" fillId="0" borderId="65" xfId="3" applyNumberFormat="1" applyFont="1" applyFill="1" applyBorder="1" applyAlignment="1">
      <alignment horizontal="center"/>
    </xf>
    <xf numFmtId="0" fontId="3" fillId="0" borderId="0" xfId="0" applyFont="1" applyAlignment="1">
      <alignment horizontal="center" wrapText="1"/>
    </xf>
    <xf numFmtId="164" fontId="1" fillId="0" borderId="9" xfId="0" applyNumberFormat="1" applyFont="1" applyFill="1" applyBorder="1" applyAlignment="1">
      <alignment horizontal="center" vertical="center"/>
    </xf>
    <xf numFmtId="164" fontId="1" fillId="0" borderId="10" xfId="0" applyNumberFormat="1" applyFont="1" applyFill="1" applyBorder="1" applyAlignment="1">
      <alignment horizontal="center" vertical="center"/>
    </xf>
    <xf numFmtId="0" fontId="1" fillId="0" borderId="9" xfId="0" applyNumberFormat="1" applyFont="1" applyFill="1" applyBorder="1" applyAlignment="1">
      <alignment horizontal="center" vertical="center"/>
    </xf>
    <xf numFmtId="0" fontId="1" fillId="0" borderId="10" xfId="0" applyNumberFormat="1" applyFont="1" applyFill="1" applyBorder="1" applyAlignment="1">
      <alignment horizontal="center" vertical="center"/>
    </xf>
    <xf numFmtId="2" fontId="1" fillId="0" borderId="72" xfId="0" applyNumberFormat="1" applyFont="1" applyFill="1" applyBorder="1" applyAlignment="1">
      <alignment horizontal="center" vertical="center"/>
    </xf>
    <xf numFmtId="2" fontId="1" fillId="0" borderId="82" xfId="0" applyNumberFormat="1" applyFont="1" applyFill="1" applyBorder="1" applyAlignment="1">
      <alignment horizontal="center" vertical="center"/>
    </xf>
    <xf numFmtId="0" fontId="1" fillId="0" borderId="70" xfId="0" applyNumberFormat="1" applyFont="1" applyBorder="1" applyAlignment="1">
      <alignment horizontal="center" vertical="center" wrapText="1"/>
    </xf>
    <xf numFmtId="0" fontId="1" fillId="0" borderId="73" xfId="0" applyNumberFormat="1" applyFont="1" applyBorder="1" applyAlignment="1">
      <alignment horizontal="center" vertical="center" wrapText="1"/>
    </xf>
    <xf numFmtId="0" fontId="1" fillId="0" borderId="83" xfId="0" applyNumberFormat="1" applyFont="1" applyBorder="1" applyAlignment="1">
      <alignment horizontal="center" vertical="center" wrapText="1"/>
    </xf>
    <xf numFmtId="0" fontId="1" fillId="0" borderId="84" xfId="0" applyNumberFormat="1" applyFont="1" applyFill="1" applyBorder="1" applyAlignment="1">
      <alignment horizontal="center" vertical="center" wrapText="1"/>
    </xf>
    <xf numFmtId="0" fontId="1" fillId="0" borderId="34" xfId="0" applyNumberFormat="1" applyFont="1" applyFill="1" applyBorder="1" applyAlignment="1">
      <alignment horizontal="center" vertical="center" wrapText="1"/>
    </xf>
    <xf numFmtId="0" fontId="1" fillId="0" borderId="66" xfId="0" applyNumberFormat="1" applyFont="1" applyFill="1" applyBorder="1" applyAlignment="1">
      <alignment horizontal="center" vertical="center" wrapText="1"/>
    </xf>
    <xf numFmtId="0" fontId="1" fillId="0" borderId="77" xfId="0" applyNumberFormat="1" applyFont="1" applyFill="1" applyBorder="1" applyAlignment="1">
      <alignment horizontal="center" vertical="center"/>
    </xf>
    <xf numFmtId="0" fontId="1" fillId="0" borderId="45" xfId="0" applyNumberFormat="1" applyFont="1" applyFill="1" applyBorder="1" applyAlignment="1">
      <alignment horizontal="center" vertical="center" wrapText="1"/>
    </xf>
    <xf numFmtId="0" fontId="1" fillId="0" borderId="51" xfId="0" applyNumberFormat="1" applyFont="1" applyFill="1" applyBorder="1" applyAlignment="1">
      <alignment horizontal="center" vertical="center" wrapText="1"/>
    </xf>
    <xf numFmtId="0" fontId="1" fillId="0" borderId="78" xfId="0" applyNumberFormat="1" applyFont="1" applyFill="1" applyBorder="1" applyAlignment="1">
      <alignment horizontal="center" vertical="center"/>
    </xf>
    <xf numFmtId="0" fontId="1" fillId="0" borderId="10" xfId="0" applyNumberFormat="1" applyFont="1" applyFill="1" applyBorder="1" applyAlignment="1">
      <alignment horizontal="center" vertical="center" wrapText="1"/>
    </xf>
    <xf numFmtId="0" fontId="1" fillId="0" borderId="9" xfId="0" applyNumberFormat="1" applyFont="1" applyFill="1" applyBorder="1" applyAlignment="1">
      <alignment horizontal="center" vertical="center" wrapText="1"/>
    </xf>
    <xf numFmtId="0" fontId="1" fillId="0" borderId="70" xfId="0" applyNumberFormat="1" applyFont="1" applyFill="1" applyBorder="1" applyAlignment="1">
      <alignment horizontal="center" vertical="center" wrapText="1"/>
    </xf>
    <xf numFmtId="0" fontId="1" fillId="0" borderId="73" xfId="0" applyNumberFormat="1" applyFont="1" applyFill="1" applyBorder="1" applyAlignment="1">
      <alignment horizontal="center" vertical="center" wrapText="1"/>
    </xf>
    <xf numFmtId="0" fontId="1" fillId="0" borderId="83" xfId="0" applyNumberFormat="1" applyFont="1" applyFill="1" applyBorder="1" applyAlignment="1">
      <alignment horizontal="center" vertical="center" wrapText="1"/>
    </xf>
    <xf numFmtId="0" fontId="6" fillId="0" borderId="94" xfId="0" applyFont="1" applyFill="1" applyBorder="1" applyAlignment="1">
      <alignment horizontal="center" vertical="center" wrapText="1"/>
    </xf>
    <xf numFmtId="0" fontId="6" fillId="0" borderId="104" xfId="0" applyFont="1" applyFill="1" applyBorder="1" applyAlignment="1">
      <alignment horizontal="center" vertical="center" wrapText="1"/>
    </xf>
    <xf numFmtId="0" fontId="6" fillId="0" borderId="71" xfId="0" applyFont="1" applyFill="1" applyBorder="1" applyAlignment="1">
      <alignment horizontal="center" vertical="center" wrapText="1"/>
    </xf>
    <xf numFmtId="0" fontId="6" fillId="0" borderId="85" xfId="0" applyFont="1" applyFill="1" applyBorder="1" applyAlignment="1">
      <alignment horizontal="center" vertical="center" wrapText="1"/>
    </xf>
    <xf numFmtId="0" fontId="0" fillId="0" borderId="94" xfId="0" applyFont="1" applyFill="1" applyBorder="1" applyAlignment="1">
      <alignment horizontal="center" vertical="center"/>
    </xf>
    <xf numFmtId="0" fontId="5" fillId="0" borderId="86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6" fillId="0" borderId="43" xfId="0" applyFont="1" applyFill="1" applyBorder="1" applyAlignment="1">
      <alignment horizontal="center" vertical="center" wrapText="1"/>
    </xf>
    <xf numFmtId="0" fontId="0" fillId="0" borderId="94" xfId="0" applyFont="1" applyFill="1" applyBorder="1" applyAlignment="1">
      <alignment horizontal="center" vertical="center" wrapText="1"/>
    </xf>
    <xf numFmtId="0" fontId="5" fillId="0" borderId="90" xfId="0" applyFont="1" applyFill="1" applyBorder="1" applyAlignment="1">
      <alignment horizontal="center" vertical="center" wrapText="1"/>
    </xf>
    <xf numFmtId="0" fontId="5" fillId="0" borderId="94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1" fontId="6" fillId="0" borderId="8" xfId="0" applyNumberFormat="1" applyFont="1" applyFill="1" applyBorder="1" applyAlignment="1">
      <alignment horizontal="center" vertical="center" wrapText="1"/>
    </xf>
    <xf numFmtId="164" fontId="6" fillId="0" borderId="8" xfId="0" applyNumberFormat="1" applyFont="1" applyFill="1" applyBorder="1" applyAlignment="1">
      <alignment horizontal="center" vertical="center" wrapText="1"/>
    </xf>
    <xf numFmtId="0" fontId="0" fillId="0" borderId="104" xfId="0" applyFont="1" applyFill="1" applyBorder="1" applyAlignment="1">
      <alignment horizontal="center" vertical="center" wrapText="1"/>
    </xf>
    <xf numFmtId="0" fontId="0" fillId="0" borderId="85" xfId="0" applyFont="1" applyFill="1" applyBorder="1" applyAlignment="1">
      <alignment horizontal="center" vertical="center" wrapText="1"/>
    </xf>
    <xf numFmtId="0" fontId="0" fillId="0" borderId="71" xfId="0" applyFont="1" applyFill="1" applyBorder="1" applyAlignment="1">
      <alignment horizontal="center" vertical="center" wrapText="1"/>
    </xf>
    <xf numFmtId="0" fontId="6" fillId="0" borderId="124" xfId="0" applyFont="1" applyFill="1" applyBorder="1" applyAlignment="1">
      <alignment horizontal="center" vertical="center" wrapText="1"/>
    </xf>
    <xf numFmtId="0" fontId="6" fillId="0" borderId="83" xfId="0" applyFont="1" applyFill="1" applyBorder="1" applyAlignment="1">
      <alignment horizontal="center" vertical="center" wrapText="1"/>
    </xf>
    <xf numFmtId="0" fontId="6" fillId="0" borderId="104" xfId="0" applyFont="1" applyFill="1" applyBorder="1" applyAlignment="1">
      <alignment horizontal="center" vertical="center"/>
    </xf>
    <xf numFmtId="0" fontId="6" fillId="0" borderId="71" xfId="0" applyFont="1" applyFill="1" applyBorder="1" applyAlignment="1">
      <alignment horizontal="center" vertical="center"/>
    </xf>
    <xf numFmtId="0" fontId="6" fillId="0" borderId="85" xfId="0" applyFont="1" applyFill="1" applyBorder="1" applyAlignment="1">
      <alignment horizontal="center" vertical="center"/>
    </xf>
    <xf numFmtId="164" fontId="0" fillId="0" borderId="104" xfId="0" applyNumberFormat="1" applyFont="1" applyFill="1" applyBorder="1" applyAlignment="1">
      <alignment horizontal="center" vertical="center"/>
    </xf>
    <xf numFmtId="164" fontId="0" fillId="0" borderId="71" xfId="0" applyNumberFormat="1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/>
    </xf>
    <xf numFmtId="164" fontId="0" fillId="0" borderId="8" xfId="0" applyNumberFormat="1" applyFont="1" applyFill="1" applyBorder="1" applyAlignment="1">
      <alignment horizontal="center" vertical="center"/>
    </xf>
    <xf numFmtId="0" fontId="0" fillId="0" borderId="104" xfId="0" applyFont="1" applyFill="1" applyBorder="1" applyAlignment="1">
      <alignment horizontal="center" vertical="center"/>
    </xf>
    <xf numFmtId="0" fontId="0" fillId="0" borderId="71" xfId="0" applyFont="1" applyFill="1" applyBorder="1" applyAlignment="1">
      <alignment horizontal="center" vertical="center"/>
    </xf>
    <xf numFmtId="0" fontId="0" fillId="0" borderId="85" xfId="0" applyFont="1" applyFill="1" applyBorder="1" applyAlignment="1">
      <alignment horizontal="center" vertical="center"/>
    </xf>
    <xf numFmtId="164" fontId="6" fillId="0" borderId="104" xfId="0" applyNumberFormat="1" applyFont="1" applyFill="1" applyBorder="1" applyAlignment="1">
      <alignment horizontal="center" vertical="center" wrapText="1"/>
    </xf>
    <xf numFmtId="164" fontId="6" fillId="0" borderId="71" xfId="0" applyNumberFormat="1" applyFont="1" applyFill="1" applyBorder="1" applyAlignment="1">
      <alignment horizontal="center" vertical="center" wrapText="1"/>
    </xf>
    <xf numFmtId="164" fontId="6" fillId="0" borderId="85" xfId="0" applyNumberFormat="1" applyFont="1" applyFill="1" applyBorder="1" applyAlignment="1">
      <alignment horizontal="center" vertical="center" wrapText="1"/>
    </xf>
    <xf numFmtId="49" fontId="6" fillId="0" borderId="104" xfId="0" applyNumberFormat="1" applyFont="1" applyFill="1" applyBorder="1" applyAlignment="1">
      <alignment horizontal="center" vertical="center" wrapText="1"/>
    </xf>
    <xf numFmtId="49" fontId="6" fillId="0" borderId="71" xfId="0" applyNumberFormat="1" applyFont="1" applyFill="1" applyBorder="1" applyAlignment="1">
      <alignment horizontal="center" vertical="center" wrapText="1"/>
    </xf>
    <xf numFmtId="49" fontId="6" fillId="0" borderId="85" xfId="0" applyNumberFormat="1" applyFont="1" applyFill="1" applyBorder="1" applyAlignment="1">
      <alignment horizontal="center" vertical="center" wrapText="1"/>
    </xf>
    <xf numFmtId="1" fontId="6" fillId="0" borderId="104" xfId="0" applyNumberFormat="1" applyFont="1" applyFill="1" applyBorder="1" applyAlignment="1">
      <alignment horizontal="center" vertical="center" wrapText="1"/>
    </xf>
    <xf numFmtId="1" fontId="6" fillId="0" borderId="71" xfId="0" applyNumberFormat="1" applyFont="1" applyFill="1" applyBorder="1" applyAlignment="1">
      <alignment horizontal="center" vertical="center" wrapText="1"/>
    </xf>
    <xf numFmtId="1" fontId="6" fillId="0" borderId="85" xfId="0" applyNumberFormat="1" applyFont="1" applyFill="1" applyBorder="1" applyAlignment="1">
      <alignment horizontal="center" vertical="center" wrapText="1"/>
    </xf>
    <xf numFmtId="2" fontId="6" fillId="0" borderId="104" xfId="0" applyNumberFormat="1" applyFont="1" applyFill="1" applyBorder="1" applyAlignment="1">
      <alignment horizontal="center" vertical="center" wrapText="1"/>
    </xf>
    <xf numFmtId="2" fontId="6" fillId="0" borderId="71" xfId="0" applyNumberFormat="1" applyFont="1" applyFill="1" applyBorder="1" applyAlignment="1">
      <alignment horizontal="center" vertical="center" wrapText="1"/>
    </xf>
    <xf numFmtId="2" fontId="6" fillId="0" borderId="85" xfId="0" applyNumberFormat="1" applyFont="1" applyFill="1" applyBorder="1" applyAlignment="1">
      <alignment horizontal="center" vertical="center" wrapText="1"/>
    </xf>
    <xf numFmtId="164" fontId="6" fillId="0" borderId="104" xfId="0" applyNumberFormat="1" applyFont="1" applyFill="1" applyBorder="1" applyAlignment="1">
      <alignment horizontal="center" vertical="center"/>
    </xf>
    <xf numFmtId="164" fontId="6" fillId="0" borderId="71" xfId="0" applyNumberFormat="1" applyFont="1" applyFill="1" applyBorder="1" applyAlignment="1">
      <alignment horizontal="center" vertical="center"/>
    </xf>
    <xf numFmtId="49" fontId="6" fillId="0" borderId="104" xfId="0" applyNumberFormat="1" applyFont="1" applyFill="1" applyBorder="1" applyAlignment="1">
      <alignment horizontal="center" vertical="center"/>
    </xf>
    <xf numFmtId="49" fontId="6" fillId="0" borderId="71" xfId="0" applyNumberFormat="1" applyFont="1" applyFill="1" applyBorder="1" applyAlignment="1">
      <alignment horizontal="center" vertical="center"/>
    </xf>
    <xf numFmtId="49" fontId="6" fillId="0" borderId="85" xfId="0" applyNumberFormat="1" applyFont="1" applyFill="1" applyBorder="1" applyAlignment="1">
      <alignment horizontal="center" vertical="center"/>
    </xf>
    <xf numFmtId="1" fontId="6" fillId="0" borderId="104" xfId="0" applyNumberFormat="1" applyFont="1" applyFill="1" applyBorder="1" applyAlignment="1">
      <alignment horizontal="center" vertical="center"/>
    </xf>
    <xf numFmtId="1" fontId="6" fillId="0" borderId="71" xfId="0" applyNumberFormat="1" applyFont="1" applyFill="1" applyBorder="1" applyAlignment="1">
      <alignment horizontal="center" vertical="center"/>
    </xf>
    <xf numFmtId="1" fontId="6" fillId="0" borderId="85" xfId="0" applyNumberFormat="1" applyFont="1" applyFill="1" applyBorder="1" applyAlignment="1">
      <alignment horizontal="center" vertical="center"/>
    </xf>
    <xf numFmtId="0" fontId="6" fillId="0" borderId="94" xfId="0" applyFont="1" applyFill="1" applyBorder="1" applyAlignment="1">
      <alignment horizontal="center" vertical="center"/>
    </xf>
    <xf numFmtId="0" fontId="0" fillId="0" borderId="83" xfId="0" applyFont="1" applyFill="1" applyBorder="1" applyAlignment="1">
      <alignment horizontal="center" vertical="center" wrapText="1"/>
    </xf>
    <xf numFmtId="164" fontId="6" fillId="0" borderId="85" xfId="0" applyNumberFormat="1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73" xfId="0" applyFont="1" applyFill="1" applyBorder="1" applyAlignment="1">
      <alignment horizontal="center" vertical="center" wrapText="1"/>
    </xf>
    <xf numFmtId="49" fontId="6" fillId="0" borderId="41" xfId="0" applyNumberFormat="1" applyFont="1" applyFill="1" applyBorder="1" applyAlignment="1">
      <alignment horizontal="center" vertical="center" wrapText="1"/>
    </xf>
    <xf numFmtId="0" fontId="6" fillId="0" borderId="41" xfId="0" applyFont="1" applyFill="1" applyBorder="1" applyAlignment="1">
      <alignment horizontal="center" vertical="center" wrapText="1"/>
    </xf>
    <xf numFmtId="164" fontId="6" fillId="0" borderId="41" xfId="0" applyNumberFormat="1" applyFont="1" applyFill="1" applyBorder="1" applyAlignment="1">
      <alignment horizontal="center" vertical="center" wrapText="1"/>
    </xf>
    <xf numFmtId="0" fontId="6" fillId="0" borderId="124" xfId="0" applyFont="1" applyFill="1" applyBorder="1" applyAlignment="1">
      <alignment horizontal="center" vertical="center"/>
    </xf>
    <xf numFmtId="0" fontId="6" fillId="0" borderId="83" xfId="0" applyFont="1" applyFill="1" applyBorder="1" applyAlignment="1">
      <alignment horizontal="center" vertical="center"/>
    </xf>
    <xf numFmtId="0" fontId="5" fillId="0" borderId="43" xfId="0" applyFont="1" applyFill="1" applyBorder="1" applyAlignment="1">
      <alignment horizontal="center" vertical="center" wrapText="1"/>
    </xf>
    <xf numFmtId="0" fontId="5" fillId="0" borderId="71" xfId="0" applyFont="1" applyFill="1" applyBorder="1" applyAlignment="1">
      <alignment horizontal="center" vertical="center" wrapText="1"/>
    </xf>
    <xf numFmtId="0" fontId="5" fillId="0" borderId="85" xfId="0" applyFont="1" applyFill="1" applyBorder="1" applyAlignment="1">
      <alignment horizontal="center" vertical="center" wrapText="1"/>
    </xf>
    <xf numFmtId="1" fontId="6" fillId="0" borderId="8" xfId="0" applyNumberFormat="1" applyFont="1" applyFill="1" applyBorder="1" applyAlignment="1">
      <alignment horizontal="center" vertical="center"/>
    </xf>
    <xf numFmtId="49" fontId="6" fillId="0" borderId="8" xfId="0" applyNumberFormat="1" applyFont="1" applyFill="1" applyBorder="1" applyAlignment="1">
      <alignment horizontal="center" vertical="center"/>
    </xf>
    <xf numFmtId="164" fontId="6" fillId="0" borderId="111" xfId="0" applyNumberFormat="1" applyFont="1" applyFill="1" applyBorder="1" applyAlignment="1">
      <alignment horizontal="center" vertical="center" wrapText="1"/>
    </xf>
    <xf numFmtId="20" fontId="5" fillId="0" borderId="43" xfId="0" applyNumberFormat="1" applyFont="1" applyFill="1" applyBorder="1" applyAlignment="1">
      <alignment horizontal="center" vertical="center" wrapText="1"/>
    </xf>
    <xf numFmtId="20" fontId="5" fillId="0" borderId="85" xfId="0" applyNumberFormat="1" applyFont="1" applyFill="1" applyBorder="1" applyAlignment="1">
      <alignment horizontal="center" vertical="center" wrapText="1"/>
    </xf>
    <xf numFmtId="20" fontId="5" fillId="0" borderId="49" xfId="0" applyNumberFormat="1" applyFont="1" applyFill="1" applyBorder="1" applyAlignment="1">
      <alignment horizontal="center" vertical="center" wrapText="1"/>
    </xf>
    <xf numFmtId="0" fontId="5" fillId="0" borderId="113" xfId="0" applyFont="1" applyFill="1" applyBorder="1" applyAlignment="1">
      <alignment horizontal="center" vertical="center" wrapText="1"/>
    </xf>
    <xf numFmtId="164" fontId="6" fillId="0" borderId="111" xfId="0" applyNumberFormat="1" applyFont="1" applyFill="1" applyBorder="1" applyAlignment="1">
      <alignment horizontal="center" vertical="center"/>
    </xf>
    <xf numFmtId="1" fontId="0" fillId="0" borderId="8" xfId="0" applyNumberFormat="1" applyFont="1" applyFill="1" applyBorder="1" applyAlignment="1">
      <alignment horizontal="center" vertical="center"/>
    </xf>
    <xf numFmtId="164" fontId="0" fillId="0" borderId="85" xfId="0" applyNumberFormat="1" applyFont="1" applyFill="1" applyBorder="1" applyAlignment="1">
      <alignment horizontal="center" vertical="center"/>
    </xf>
    <xf numFmtId="164" fontId="0" fillId="0" borderId="111" xfId="0" applyNumberFormat="1" applyFont="1" applyFill="1" applyBorder="1" applyAlignment="1">
      <alignment horizontal="center" vertical="center"/>
    </xf>
    <xf numFmtId="164" fontId="6" fillId="0" borderId="117" xfId="0" applyNumberFormat="1" applyFont="1" applyFill="1" applyBorder="1" applyAlignment="1">
      <alignment horizontal="center" vertical="center"/>
    </xf>
    <xf numFmtId="1" fontId="6" fillId="0" borderId="35" xfId="0" applyNumberFormat="1" applyFont="1" applyFill="1" applyBorder="1" applyAlignment="1">
      <alignment horizontal="center" vertical="center"/>
    </xf>
    <xf numFmtId="49" fontId="6" fillId="0" borderId="35" xfId="0" applyNumberFormat="1" applyFont="1" applyFill="1" applyBorder="1" applyAlignment="1">
      <alignment horizontal="center" vertical="center"/>
    </xf>
    <xf numFmtId="49" fontId="6" fillId="0" borderId="95" xfId="0" applyNumberFormat="1" applyFont="1" applyFill="1" applyBorder="1" applyAlignment="1">
      <alignment horizontal="center" vertical="center"/>
    </xf>
    <xf numFmtId="164" fontId="6" fillId="0" borderId="69" xfId="0" applyNumberFormat="1" applyFont="1" applyFill="1" applyBorder="1" applyAlignment="1">
      <alignment horizontal="center" vertical="center"/>
    </xf>
    <xf numFmtId="164" fontId="6" fillId="0" borderId="46" xfId="0" applyNumberFormat="1" applyFont="1" applyFill="1" applyBorder="1" applyAlignment="1">
      <alignment horizontal="center" vertical="center"/>
    </xf>
    <xf numFmtId="164" fontId="6" fillId="0" borderId="115" xfId="0" applyNumberFormat="1" applyFont="1" applyFill="1" applyBorder="1" applyAlignment="1">
      <alignment horizontal="center" vertical="center"/>
    </xf>
    <xf numFmtId="1" fontId="0" fillId="0" borderId="8" xfId="0" applyNumberFormat="1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164" fontId="0" fillId="0" borderId="104" xfId="0" applyNumberFormat="1" applyFont="1" applyFill="1" applyBorder="1" applyAlignment="1">
      <alignment horizontal="center" vertical="center" wrapText="1"/>
    </xf>
    <xf numFmtId="164" fontId="0" fillId="0" borderId="71" xfId="0" applyNumberFormat="1" applyFont="1" applyFill="1" applyBorder="1" applyAlignment="1">
      <alignment horizontal="center" vertical="center" wrapText="1"/>
    </xf>
    <xf numFmtId="164" fontId="0" fillId="0" borderId="85" xfId="0" applyNumberFormat="1" applyFont="1" applyFill="1" applyBorder="1" applyAlignment="1">
      <alignment horizontal="center" vertical="center" wrapText="1"/>
    </xf>
    <xf numFmtId="1" fontId="6" fillId="0" borderId="39" xfId="0" applyNumberFormat="1" applyFont="1" applyFill="1" applyBorder="1" applyAlignment="1">
      <alignment horizontal="center" vertical="center" wrapText="1"/>
    </xf>
    <xf numFmtId="49" fontId="6" fillId="0" borderId="35" xfId="0" applyNumberFormat="1" applyFont="1" applyFill="1" applyBorder="1" applyAlignment="1">
      <alignment horizontal="center" vertical="center" wrapText="1"/>
    </xf>
    <xf numFmtId="164" fontId="6" fillId="0" borderId="67" xfId="0" applyNumberFormat="1" applyFont="1" applyFill="1" applyBorder="1" applyAlignment="1">
      <alignment horizontal="center" vertical="center" wrapText="1"/>
    </xf>
    <xf numFmtId="164" fontId="6" fillId="0" borderId="117" xfId="0" applyNumberFormat="1" applyFont="1" applyFill="1" applyBorder="1" applyAlignment="1">
      <alignment horizontal="center" vertical="center" wrapText="1"/>
    </xf>
    <xf numFmtId="164" fontId="6" fillId="0" borderId="8" xfId="0" applyNumberFormat="1" applyFont="1" applyFill="1" applyBorder="1" applyAlignment="1">
      <alignment horizontal="center" vertical="center"/>
    </xf>
    <xf numFmtId="164" fontId="6" fillId="0" borderId="113" xfId="0" applyNumberFormat="1" applyFont="1" applyFill="1" applyBorder="1" applyAlignment="1">
      <alignment horizontal="center" vertical="center" wrapText="1"/>
    </xf>
    <xf numFmtId="1" fontId="0" fillId="0" borderId="85" xfId="0" applyNumberFormat="1" applyFont="1" applyFill="1" applyBorder="1" applyAlignment="1">
      <alignment horizontal="center" vertical="center" wrapText="1"/>
    </xf>
    <xf numFmtId="164" fontId="6" fillId="0" borderId="127" xfId="0" applyNumberFormat="1" applyFont="1" applyFill="1" applyBorder="1" applyAlignment="1">
      <alignment horizontal="center" vertical="center" wrapText="1"/>
    </xf>
    <xf numFmtId="164" fontId="6" fillId="0" borderId="129" xfId="0" applyNumberFormat="1" applyFont="1" applyFill="1" applyBorder="1" applyAlignment="1">
      <alignment horizontal="center" vertical="center" wrapText="1"/>
    </xf>
    <xf numFmtId="164" fontId="6" fillId="0" borderId="130" xfId="0" applyNumberFormat="1" applyFont="1" applyFill="1" applyBorder="1" applyAlignment="1">
      <alignment horizontal="center" vertical="center" wrapText="1"/>
    </xf>
    <xf numFmtId="0" fontId="0" fillId="0" borderId="95" xfId="0" applyFont="1" applyFill="1" applyBorder="1" applyAlignment="1">
      <alignment horizontal="center" vertical="center"/>
    </xf>
    <xf numFmtId="164" fontId="6" fillId="0" borderId="69" xfId="0" applyNumberFormat="1" applyFont="1" applyFill="1" applyBorder="1" applyAlignment="1">
      <alignment horizontal="center" vertical="center" wrapText="1"/>
    </xf>
    <xf numFmtId="164" fontId="6" fillId="0" borderId="46" xfId="0" applyNumberFormat="1" applyFont="1" applyFill="1" applyBorder="1" applyAlignment="1">
      <alignment horizontal="center" vertical="center" wrapText="1"/>
    </xf>
    <xf numFmtId="164" fontId="6" fillId="0" borderId="115" xfId="0" applyNumberFormat="1" applyFont="1" applyFill="1" applyBorder="1" applyAlignment="1">
      <alignment horizontal="center" vertical="center" wrapText="1"/>
    </xf>
    <xf numFmtId="164" fontId="6" fillId="0" borderId="67" xfId="0" applyNumberFormat="1" applyFont="1" applyFill="1" applyBorder="1" applyAlignment="1">
      <alignment horizontal="center" vertical="center"/>
    </xf>
    <xf numFmtId="164" fontId="6" fillId="0" borderId="114" xfId="0" applyNumberFormat="1" applyFont="1" applyFill="1" applyBorder="1" applyAlignment="1">
      <alignment horizontal="center" vertical="center"/>
    </xf>
    <xf numFmtId="164" fontId="6" fillId="0" borderId="116" xfId="0" applyNumberFormat="1" applyFont="1" applyFill="1" applyBorder="1" applyAlignment="1">
      <alignment horizontal="center" vertical="center" wrapText="1"/>
    </xf>
    <xf numFmtId="0" fontId="0" fillId="0" borderId="41" xfId="0" applyFont="1" applyFill="1" applyBorder="1" applyAlignment="1">
      <alignment horizontal="center" vertical="center" wrapText="1"/>
    </xf>
    <xf numFmtId="1" fontId="6" fillId="0" borderId="41" xfId="0" applyNumberFormat="1" applyFont="1" applyFill="1" applyBorder="1" applyAlignment="1">
      <alignment horizontal="center" vertical="center" wrapText="1"/>
    </xf>
    <xf numFmtId="164" fontId="6" fillId="0" borderId="125" xfId="0" applyNumberFormat="1" applyFont="1" applyFill="1" applyBorder="1" applyAlignment="1">
      <alignment horizontal="center" vertical="center" wrapText="1"/>
    </xf>
    <xf numFmtId="164" fontId="9" fillId="0" borderId="9" xfId="0" applyNumberFormat="1" applyFont="1" applyFill="1" applyBorder="1" applyAlignment="1">
      <alignment horizontal="center" vertical="center"/>
    </xf>
    <xf numFmtId="164" fontId="9" fillId="0" borderId="10" xfId="0" applyNumberFormat="1" applyFont="1" applyFill="1" applyBorder="1" applyAlignment="1">
      <alignment horizontal="center" vertical="center"/>
    </xf>
    <xf numFmtId="164" fontId="9" fillId="0" borderId="11" xfId="0" applyNumberFormat="1" applyFont="1" applyFill="1" applyBorder="1" applyAlignment="1">
      <alignment horizontal="center" vertical="center"/>
    </xf>
    <xf numFmtId="164" fontId="5" fillId="0" borderId="8" xfId="0" applyNumberFormat="1" applyFont="1" applyFill="1" applyBorder="1" applyAlignment="1">
      <alignment horizontal="center" vertical="center"/>
    </xf>
    <xf numFmtId="164" fontId="9" fillId="0" borderId="8" xfId="0" applyNumberFormat="1" applyFont="1" applyFill="1" applyBorder="1" applyAlignment="1">
      <alignment horizontal="center" vertical="center"/>
    </xf>
    <xf numFmtId="0" fontId="5" fillId="0" borderId="8" xfId="0" applyNumberFormat="1" applyFont="1" applyFill="1" applyBorder="1" applyAlignment="1">
      <alignment horizontal="center" vertical="center" wrapText="1"/>
    </xf>
    <xf numFmtId="0" fontId="5" fillId="0" borderId="89" xfId="0" applyNumberFormat="1" applyFont="1" applyFill="1" applyBorder="1" applyAlignment="1">
      <alignment horizontal="center" vertical="center" wrapText="1"/>
    </xf>
    <xf numFmtId="0" fontId="5" fillId="0" borderId="88" xfId="0" applyNumberFormat="1" applyFont="1" applyFill="1" applyBorder="1" applyAlignment="1">
      <alignment horizontal="center" vertical="center" wrapText="1"/>
    </xf>
    <xf numFmtId="0" fontId="5" fillId="0" borderId="91" xfId="0" applyNumberFormat="1" applyFont="1" applyFill="1" applyBorder="1" applyAlignment="1">
      <alignment horizontal="center" vertical="center" wrapText="1"/>
    </xf>
    <xf numFmtId="0" fontId="5" fillId="0" borderId="66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74" xfId="0" applyNumberFormat="1" applyFont="1" applyFill="1" applyBorder="1" applyAlignment="1">
      <alignment horizontal="center" vertical="center" wrapText="1"/>
    </xf>
    <xf numFmtId="0" fontId="5" fillId="0" borderId="77" xfId="0" applyNumberFormat="1" applyFont="1" applyFill="1" applyBorder="1" applyAlignment="1">
      <alignment horizontal="center" vertical="center" wrapText="1"/>
    </xf>
    <xf numFmtId="0" fontId="5" fillId="0" borderId="92" xfId="0" applyNumberFormat="1" applyFont="1" applyFill="1" applyBorder="1" applyAlignment="1">
      <alignment horizontal="center" vertical="center" wrapText="1"/>
    </xf>
    <xf numFmtId="0" fontId="5" fillId="0" borderId="93" xfId="0" applyNumberFormat="1" applyFont="1" applyFill="1" applyBorder="1" applyAlignment="1">
      <alignment horizontal="center" vertical="center" wrapText="1"/>
    </xf>
    <xf numFmtId="0" fontId="9" fillId="0" borderId="9" xfId="0" applyNumberFormat="1" applyFont="1" applyFill="1" applyBorder="1" applyAlignment="1">
      <alignment horizontal="left"/>
    </xf>
    <xf numFmtId="0" fontId="9" fillId="0" borderId="10" xfId="0" applyNumberFormat="1" applyFont="1" applyFill="1" applyBorder="1" applyAlignment="1">
      <alignment horizontal="left"/>
    </xf>
    <xf numFmtId="0" fontId="9" fillId="0" borderId="11" xfId="0" applyNumberFormat="1" applyFont="1" applyFill="1" applyBorder="1" applyAlignment="1">
      <alignment horizontal="left"/>
    </xf>
    <xf numFmtId="0" fontId="5" fillId="0" borderId="9" xfId="0" applyNumberFormat="1" applyFont="1" applyFill="1" applyBorder="1" applyAlignment="1">
      <alignment horizontal="center" vertical="center" wrapText="1"/>
    </xf>
    <xf numFmtId="0" fontId="5" fillId="0" borderId="10" xfId="0" applyNumberFormat="1" applyFont="1" applyFill="1" applyBorder="1" applyAlignment="1">
      <alignment horizontal="center" vertical="center" wrapText="1"/>
    </xf>
    <xf numFmtId="0" fontId="5" fillId="0" borderId="11" xfId="0" applyNumberFormat="1" applyFont="1" applyFill="1" applyBorder="1" applyAlignment="1">
      <alignment horizontal="center" vertical="center" wrapText="1"/>
    </xf>
    <xf numFmtId="20" fontId="5" fillId="0" borderId="8" xfId="0" applyNumberFormat="1" applyFont="1" applyFill="1" applyBorder="1" applyAlignment="1">
      <alignment horizontal="center" vertical="center" wrapText="1"/>
    </xf>
    <xf numFmtId="0" fontId="16" fillId="0" borderId="9" xfId="0" applyNumberFormat="1" applyFont="1" applyFill="1" applyBorder="1" applyAlignment="1">
      <alignment horizontal="left" vertical="center" wrapText="1"/>
    </xf>
    <xf numFmtId="0" fontId="16" fillId="0" borderId="10" xfId="0" applyNumberFormat="1" applyFont="1" applyFill="1" applyBorder="1" applyAlignment="1">
      <alignment horizontal="left" vertical="center" wrapText="1"/>
    </xf>
    <xf numFmtId="0" fontId="16" fillId="0" borderId="11" xfId="0" applyNumberFormat="1" applyFont="1" applyFill="1" applyBorder="1" applyAlignment="1">
      <alignment horizontal="left" vertical="center" wrapText="1"/>
    </xf>
    <xf numFmtId="0" fontId="9" fillId="0" borderId="9" xfId="0" applyNumberFormat="1" applyFont="1" applyFill="1" applyBorder="1" applyAlignment="1">
      <alignment horizontal="left" wrapText="1"/>
    </xf>
    <xf numFmtId="0" fontId="9" fillId="0" borderId="10" xfId="0" applyNumberFormat="1" applyFont="1" applyFill="1" applyBorder="1" applyAlignment="1">
      <alignment horizontal="left" wrapText="1"/>
    </xf>
    <xf numFmtId="0" fontId="9" fillId="0" borderId="11" xfId="0" applyNumberFormat="1" applyFont="1" applyFill="1" applyBorder="1" applyAlignment="1">
      <alignment horizontal="left" wrapText="1"/>
    </xf>
    <xf numFmtId="0" fontId="5" fillId="0" borderId="88" xfId="0" applyNumberFormat="1" applyFont="1" applyFill="1" applyBorder="1" applyAlignment="1">
      <alignment horizontal="left" vertical="center" wrapText="1"/>
    </xf>
    <xf numFmtId="0" fontId="5" fillId="0" borderId="0" xfId="0" applyNumberFormat="1" applyFont="1" applyFill="1" applyBorder="1" applyAlignment="1">
      <alignment horizontal="left" vertical="center" wrapText="1"/>
    </xf>
    <xf numFmtId="0" fontId="5" fillId="0" borderId="0" xfId="0" applyNumberFormat="1" applyFont="1" applyFill="1" applyBorder="1" applyAlignment="1">
      <alignment horizontal="left" vertical="top" wrapText="1"/>
    </xf>
    <xf numFmtId="49" fontId="6" fillId="0" borderId="70" xfId="0" applyNumberFormat="1" applyFont="1" applyFill="1" applyBorder="1" applyAlignment="1">
      <alignment horizontal="center" vertical="center"/>
    </xf>
    <xf numFmtId="49" fontId="6" fillId="0" borderId="52" xfId="0" applyNumberFormat="1" applyFont="1" applyFill="1" applyBorder="1" applyAlignment="1">
      <alignment horizontal="center" vertical="center"/>
    </xf>
    <xf numFmtId="0" fontId="6" fillId="0" borderId="43" xfId="0" applyNumberFormat="1" applyFont="1" applyFill="1" applyBorder="1" applyAlignment="1">
      <alignment horizontal="center" vertical="center"/>
    </xf>
    <xf numFmtId="0" fontId="6" fillId="0" borderId="41" xfId="0" applyNumberFormat="1" applyFont="1" applyFill="1" applyBorder="1" applyAlignment="1">
      <alignment horizontal="center" vertical="center"/>
    </xf>
    <xf numFmtId="164" fontId="6" fillId="0" borderId="45" xfId="0" applyNumberFormat="1" applyFont="1" applyFill="1" applyBorder="1" applyAlignment="1">
      <alignment horizontal="center" vertical="center"/>
    </xf>
    <xf numFmtId="164" fontId="6" fillId="0" borderId="61" xfId="0" applyNumberFormat="1" applyFont="1" applyFill="1" applyBorder="1" applyAlignment="1">
      <alignment horizontal="center" vertical="center"/>
    </xf>
    <xf numFmtId="1" fontId="6" fillId="0" borderId="43" xfId="0" applyNumberFormat="1" applyFont="1" applyFill="1" applyBorder="1" applyAlignment="1">
      <alignment horizontal="center" vertical="center"/>
    </xf>
    <xf numFmtId="1" fontId="6" fillId="0" borderId="41" xfId="0" applyNumberFormat="1" applyFont="1" applyFill="1" applyBorder="1" applyAlignment="1">
      <alignment horizontal="center" vertical="center"/>
    </xf>
    <xf numFmtId="0" fontId="6" fillId="0" borderId="45" xfId="0" applyFont="1" applyBorder="1" applyAlignment="1">
      <alignment horizontal="center" vertical="center"/>
    </xf>
    <xf numFmtId="0" fontId="6" fillId="0" borderId="61" xfId="0" applyFont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6" fillId="0" borderId="70" xfId="0" applyFont="1" applyBorder="1" applyAlignment="1">
      <alignment horizontal="center" vertical="center"/>
    </xf>
    <xf numFmtId="0" fontId="6" fillId="0" borderId="52" xfId="0" applyFont="1" applyBorder="1" applyAlignment="1">
      <alignment horizontal="center" vertical="center"/>
    </xf>
    <xf numFmtId="0" fontId="6" fillId="0" borderId="43" xfId="0" applyNumberFormat="1" applyFont="1" applyBorder="1" applyAlignment="1">
      <alignment horizontal="center" vertical="center"/>
    </xf>
    <xf numFmtId="0" fontId="6" fillId="0" borderId="41" xfId="0" applyNumberFormat="1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50" xfId="0" applyFont="1" applyFill="1" applyBorder="1" applyAlignment="1">
      <alignment horizontal="center" vertical="center" wrapText="1"/>
    </xf>
    <xf numFmtId="49" fontId="6" fillId="0" borderId="73" xfId="0" applyNumberFormat="1" applyFont="1" applyFill="1" applyBorder="1" applyAlignment="1">
      <alignment horizontal="center" vertical="center"/>
    </xf>
    <xf numFmtId="0" fontId="6" fillId="0" borderId="71" xfId="0" applyNumberFormat="1" applyFont="1" applyFill="1" applyBorder="1" applyAlignment="1">
      <alignment horizontal="center" vertical="center"/>
    </xf>
    <xf numFmtId="164" fontId="6" fillId="0" borderId="51" xfId="0" applyNumberFormat="1" applyFont="1" applyFill="1" applyBorder="1" applyAlignment="1">
      <alignment horizontal="center" vertical="center"/>
    </xf>
    <xf numFmtId="164" fontId="6" fillId="0" borderId="34" xfId="0" applyNumberFormat="1" applyFont="1" applyFill="1" applyBorder="1" applyAlignment="1">
      <alignment horizontal="center" vertical="center" wrapText="1"/>
    </xf>
    <xf numFmtId="164" fontId="6" fillId="0" borderId="66" xfId="0" applyNumberFormat="1" applyFont="1" applyFill="1" applyBorder="1" applyAlignment="1">
      <alignment horizontal="center" vertical="center" wrapText="1"/>
    </xf>
    <xf numFmtId="164" fontId="6" fillId="0" borderId="42" xfId="0" applyNumberFormat="1" applyFont="1" applyFill="1" applyBorder="1" applyAlignment="1">
      <alignment horizontal="center" vertical="center" wrapText="1"/>
    </xf>
    <xf numFmtId="49" fontId="6" fillId="0" borderId="70" xfId="0" applyNumberFormat="1" applyFont="1" applyFill="1" applyBorder="1" applyAlignment="1">
      <alignment horizontal="center" vertical="center" wrapText="1"/>
    </xf>
    <xf numFmtId="49" fontId="6" fillId="0" borderId="52" xfId="0" applyNumberFormat="1" applyFont="1" applyFill="1" applyBorder="1" applyAlignment="1">
      <alignment horizontal="center" vertical="center" wrapText="1"/>
    </xf>
    <xf numFmtId="49" fontId="6" fillId="0" borderId="94" xfId="0" applyNumberFormat="1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horizontal="center" vertical="center" wrapText="1"/>
    </xf>
    <xf numFmtId="49" fontId="6" fillId="0" borderId="73" xfId="0" applyNumberFormat="1" applyFont="1" applyFill="1" applyBorder="1" applyAlignment="1">
      <alignment horizontal="center" vertical="center" wrapText="1"/>
    </xf>
    <xf numFmtId="2" fontId="6" fillId="0" borderId="43" xfId="0" applyNumberFormat="1" applyFont="1" applyFill="1" applyBorder="1" applyAlignment="1">
      <alignment horizontal="center" vertical="center" wrapText="1"/>
    </xf>
    <xf numFmtId="2" fontId="6" fillId="0" borderId="41" xfId="0" applyNumberFormat="1" applyFont="1" applyFill="1" applyBorder="1" applyAlignment="1">
      <alignment horizontal="center" vertical="center" wrapText="1"/>
    </xf>
    <xf numFmtId="164" fontId="6" fillId="0" borderId="45" xfId="0" applyNumberFormat="1" applyFont="1" applyFill="1" applyBorder="1" applyAlignment="1">
      <alignment horizontal="center" vertical="center" wrapText="1"/>
    </xf>
    <xf numFmtId="164" fontId="6" fillId="0" borderId="51" xfId="0" applyNumberFormat="1" applyFont="1" applyFill="1" applyBorder="1" applyAlignment="1">
      <alignment horizontal="center" vertical="center" wrapText="1"/>
    </xf>
    <xf numFmtId="164" fontId="6" fillId="0" borderId="61" xfId="0" applyNumberFormat="1" applyFont="1" applyFill="1" applyBorder="1" applyAlignment="1">
      <alignment horizontal="center" vertical="center" wrapText="1"/>
    </xf>
    <xf numFmtId="1" fontId="6" fillId="0" borderId="43" xfId="0" applyNumberFormat="1" applyFont="1" applyFill="1" applyBorder="1" applyAlignment="1">
      <alignment horizontal="center" vertical="center" wrapText="1"/>
    </xf>
    <xf numFmtId="0" fontId="6" fillId="0" borderId="43" xfId="0" applyNumberFormat="1" applyFont="1" applyFill="1" applyBorder="1" applyAlignment="1">
      <alignment horizontal="center" vertical="center" wrapText="1"/>
    </xf>
    <xf numFmtId="0" fontId="6" fillId="0" borderId="41" xfId="0" applyNumberFormat="1" applyFont="1" applyFill="1" applyBorder="1" applyAlignment="1">
      <alignment horizontal="center" vertical="center" wrapText="1"/>
    </xf>
    <xf numFmtId="0" fontId="6" fillId="0" borderId="71" xfId="0" applyNumberFormat="1" applyFont="1" applyFill="1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50" xfId="0" applyFill="1" applyBorder="1" applyAlignment="1">
      <alignment horizontal="center" vertical="center" wrapText="1"/>
    </xf>
    <xf numFmtId="0" fontId="0" fillId="0" borderId="28" xfId="0" applyFill="1" applyBorder="1" applyAlignment="1">
      <alignment horizontal="center" vertical="center" wrapText="1"/>
    </xf>
    <xf numFmtId="0" fontId="0" fillId="0" borderId="73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49" fontId="6" fillId="0" borderId="33" xfId="0" applyNumberFormat="1" applyFont="1" applyFill="1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0" fillId="0" borderId="76" xfId="0" applyBorder="1" applyAlignment="1">
      <alignment horizontal="center" vertical="center"/>
    </xf>
    <xf numFmtId="0" fontId="6" fillId="0" borderId="43" xfId="0" applyNumberFormat="1" applyFont="1" applyBorder="1" applyAlignment="1">
      <alignment horizontal="center" vertical="center" wrapText="1"/>
    </xf>
    <xf numFmtId="0" fontId="5" fillId="0" borderId="9" xfId="0" applyNumberFormat="1" applyFont="1" applyBorder="1" applyAlignment="1">
      <alignment horizontal="center" vertical="center" wrapText="1"/>
    </xf>
    <xf numFmtId="0" fontId="5" fillId="0" borderId="10" xfId="0" applyNumberFormat="1" applyFont="1" applyBorder="1" applyAlignment="1">
      <alignment horizontal="center" vertical="center" wrapText="1"/>
    </xf>
    <xf numFmtId="0" fontId="6" fillId="0" borderId="22" xfId="0" applyNumberFormat="1" applyFont="1" applyFill="1" applyBorder="1" applyAlignment="1">
      <alignment horizontal="center" vertical="center" wrapText="1"/>
    </xf>
    <xf numFmtId="0" fontId="6" fillId="0" borderId="50" xfId="0" applyNumberFormat="1" applyFont="1" applyFill="1" applyBorder="1" applyAlignment="1">
      <alignment horizontal="center" vertical="center" wrapText="1"/>
    </xf>
    <xf numFmtId="0" fontId="6" fillId="0" borderId="28" xfId="0" applyNumberFormat="1" applyFont="1" applyFill="1" applyBorder="1" applyAlignment="1">
      <alignment horizontal="center" vertical="center" wrapText="1"/>
    </xf>
    <xf numFmtId="0" fontId="6" fillId="0" borderId="70" xfId="0" applyNumberFormat="1" applyFont="1" applyBorder="1" applyAlignment="1">
      <alignment horizontal="center" vertical="center" wrapText="1"/>
    </xf>
    <xf numFmtId="0" fontId="6" fillId="0" borderId="73" xfId="0" applyNumberFormat="1" applyFont="1" applyBorder="1" applyAlignment="1">
      <alignment horizontal="center" vertical="center" wrapText="1"/>
    </xf>
    <xf numFmtId="0" fontId="6" fillId="0" borderId="52" xfId="0" applyNumberFormat="1" applyFont="1" applyBorder="1" applyAlignment="1">
      <alignment horizontal="center" vertical="center" wrapText="1"/>
    </xf>
    <xf numFmtId="0" fontId="6" fillId="0" borderId="71" xfId="0" applyNumberFormat="1" applyFont="1" applyBorder="1" applyAlignment="1">
      <alignment horizontal="center" vertical="center" wrapText="1"/>
    </xf>
    <xf numFmtId="0" fontId="6" fillId="0" borderId="41" xfId="0" applyNumberFormat="1" applyFont="1" applyBorder="1" applyAlignment="1">
      <alignment horizontal="center" vertical="center" wrapText="1"/>
    </xf>
    <xf numFmtId="0" fontId="6" fillId="0" borderId="45" xfId="0" applyNumberFormat="1" applyFont="1" applyBorder="1" applyAlignment="1">
      <alignment horizontal="center" vertical="center" wrapText="1"/>
    </xf>
    <xf numFmtId="0" fontId="6" fillId="0" borderId="51" xfId="0" applyNumberFormat="1" applyFont="1" applyBorder="1" applyAlignment="1">
      <alignment horizontal="center" vertical="center" wrapText="1"/>
    </xf>
    <xf numFmtId="0" fontId="6" fillId="0" borderId="61" xfId="0" applyNumberFormat="1" applyFont="1" applyBorder="1" applyAlignment="1">
      <alignment horizontal="center" vertical="center" wrapText="1"/>
    </xf>
    <xf numFmtId="0" fontId="5" fillId="0" borderId="33" xfId="0" applyNumberFormat="1" applyFont="1" applyBorder="1" applyAlignment="1">
      <alignment horizontal="center" vertical="center" wrapText="1"/>
    </xf>
    <xf numFmtId="0" fontId="5" fillId="0" borderId="62" xfId="0" applyNumberFormat="1" applyFont="1" applyBorder="1" applyAlignment="1">
      <alignment horizontal="center" vertical="center" wrapText="1"/>
    </xf>
    <xf numFmtId="0" fontId="5" fillId="0" borderId="76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84" xfId="0" applyNumberFormat="1" applyFont="1" applyBorder="1" applyAlignment="1">
      <alignment horizontal="center" vertical="center" wrapText="1"/>
    </xf>
    <xf numFmtId="0" fontId="5" fillId="0" borderId="87" xfId="0" applyNumberFormat="1" applyFont="1" applyBorder="1" applyAlignment="1">
      <alignment horizontal="center" vertical="center" wrapText="1"/>
    </xf>
  </cellXfs>
  <cellStyles count="4">
    <cellStyle name="Гиперссылка" xfId="1" builtinId="8"/>
    <cellStyle name="Обычный" xfId="0" builtinId="0"/>
    <cellStyle name="Обычный 2" xfId="2"/>
    <cellStyle name="Процентный" xfId="3" builtinId="5"/>
  </cellStyles>
  <dxfs count="0"/>
  <tableStyles count="0" defaultTableStyle="TableStyleMedium9" defaultPivotStyle="PivotStyleLight16"/>
  <colors>
    <mruColors>
      <color rgb="FFFFFFCC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2" Type="http://schemas.openxmlformats.org/officeDocument/2006/relationships/hyperlink" Target="mailto:pskov@rosseti-sz.ru" TargetMode="External"/><Relationship Id="rId1" Type="http://schemas.openxmlformats.org/officeDocument/2006/relationships/hyperlink" Target="mailto:vasilevav@pskovenergo.ru" TargetMode="Externa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Z16"/>
  <sheetViews>
    <sheetView tabSelected="1" zoomScaleNormal="100" workbookViewId="0">
      <selection activeCell="J24" sqref="J24"/>
    </sheetView>
  </sheetViews>
  <sheetFormatPr defaultRowHeight="15" x14ac:dyDescent="0.25"/>
  <cols>
    <col min="1" max="1" width="1.5703125" style="1" customWidth="1"/>
    <col min="2" max="6" width="11.42578125" style="1" customWidth="1"/>
    <col min="7" max="7" width="12.140625" style="1" customWidth="1"/>
    <col min="8" max="14" width="11.42578125" style="1" customWidth="1"/>
    <col min="15" max="16384" width="9.140625" style="1"/>
  </cols>
  <sheetData>
    <row r="1" spans="2:130" x14ac:dyDescent="0.25">
      <c r="N1" s="235" t="s">
        <v>484</v>
      </c>
    </row>
    <row r="2" spans="2:130" x14ac:dyDescent="0.25">
      <c r="N2" s="235" t="s">
        <v>485</v>
      </c>
    </row>
    <row r="3" spans="2:130" x14ac:dyDescent="0.25">
      <c r="N3" s="235" t="s">
        <v>486</v>
      </c>
    </row>
    <row r="4" spans="2:130" x14ac:dyDescent="0.25">
      <c r="N4" s="235" t="s">
        <v>487</v>
      </c>
    </row>
    <row r="6" spans="2:130" ht="15.75" x14ac:dyDescent="0.25">
      <c r="H6" s="236"/>
      <c r="I6" s="236"/>
      <c r="J6" s="236"/>
      <c r="K6" s="236"/>
      <c r="L6" s="236"/>
      <c r="M6" s="236"/>
      <c r="N6" s="236"/>
      <c r="O6" s="236"/>
      <c r="P6" s="236"/>
      <c r="Q6" s="236"/>
      <c r="R6" s="236"/>
      <c r="S6" s="236"/>
      <c r="T6" s="236"/>
      <c r="U6" s="236"/>
      <c r="V6" s="236"/>
      <c r="W6" s="236"/>
      <c r="X6" s="236"/>
      <c r="Y6" s="236"/>
      <c r="Z6" s="236"/>
      <c r="AA6" s="236"/>
      <c r="AB6" s="236"/>
      <c r="AC6" s="236"/>
      <c r="AD6" s="236"/>
      <c r="AE6" s="236"/>
      <c r="AF6" s="236"/>
      <c r="AG6" s="236"/>
      <c r="AH6" s="236"/>
      <c r="AI6" s="236"/>
      <c r="AJ6" s="236"/>
      <c r="AK6" s="236"/>
      <c r="AL6" s="236"/>
      <c r="AM6" s="236"/>
      <c r="AN6" s="236"/>
      <c r="AO6" s="236"/>
      <c r="AP6" s="236"/>
      <c r="AQ6" s="236"/>
      <c r="AR6" s="236"/>
      <c r="AS6" s="236"/>
      <c r="AT6" s="236"/>
      <c r="AU6" s="236"/>
      <c r="AV6" s="236"/>
      <c r="AW6" s="236"/>
      <c r="AX6" s="236"/>
      <c r="AY6" s="236"/>
      <c r="AZ6" s="236"/>
      <c r="BA6" s="236"/>
      <c r="BB6" s="236"/>
      <c r="BC6" s="236"/>
      <c r="BD6" s="236"/>
      <c r="BE6" s="236"/>
      <c r="BF6" s="236"/>
      <c r="BG6" s="236"/>
      <c r="BH6" s="236"/>
      <c r="BI6" s="236"/>
      <c r="BJ6" s="236"/>
      <c r="BK6" s="236"/>
      <c r="BL6" s="236"/>
      <c r="BM6" s="236"/>
      <c r="BN6" s="236"/>
      <c r="BO6" s="236"/>
      <c r="BP6" s="236"/>
      <c r="BQ6" s="236"/>
      <c r="BR6" s="236"/>
      <c r="BS6" s="236"/>
      <c r="BT6" s="236"/>
      <c r="BU6" s="236"/>
      <c r="BV6" s="236"/>
      <c r="BW6" s="236"/>
      <c r="BX6" s="236"/>
      <c r="BY6" s="236"/>
      <c r="BZ6" s="236"/>
      <c r="CA6" s="236"/>
      <c r="CB6" s="236"/>
      <c r="CC6" s="236"/>
      <c r="CD6" s="236"/>
      <c r="CE6" s="236"/>
      <c r="CF6" s="236"/>
      <c r="CG6" s="236"/>
      <c r="CH6" s="236"/>
      <c r="CI6" s="236"/>
      <c r="CJ6" s="236"/>
      <c r="CK6" s="236"/>
      <c r="CL6" s="236"/>
      <c r="CM6" s="236"/>
      <c r="CN6" s="236"/>
      <c r="CO6" s="236"/>
      <c r="CP6" s="236"/>
      <c r="CQ6" s="236"/>
      <c r="CR6" s="236"/>
      <c r="CS6" s="236"/>
      <c r="CT6" s="236"/>
      <c r="CU6" s="236"/>
      <c r="CV6" s="236"/>
      <c r="CW6" s="236"/>
      <c r="CX6" s="236"/>
      <c r="CY6" s="236"/>
      <c r="CZ6" s="236"/>
      <c r="DA6" s="236"/>
      <c r="DB6" s="236"/>
      <c r="DC6" s="236"/>
      <c r="DD6" s="236"/>
      <c r="DE6" s="236"/>
      <c r="DF6" s="236"/>
      <c r="DG6" s="236"/>
      <c r="DH6" s="236"/>
      <c r="DI6" s="236"/>
      <c r="DJ6" s="236"/>
      <c r="DK6" s="236"/>
      <c r="DL6" s="236"/>
      <c r="DM6" s="236"/>
      <c r="DN6" s="236"/>
      <c r="DO6" s="236"/>
      <c r="DP6" s="236"/>
      <c r="DQ6" s="236"/>
      <c r="DR6" s="236"/>
      <c r="DS6" s="236"/>
      <c r="DT6" s="236"/>
      <c r="DU6" s="236"/>
      <c r="DV6" s="236"/>
      <c r="DW6" s="236"/>
      <c r="DX6" s="236"/>
      <c r="DY6" s="236"/>
      <c r="DZ6" s="236"/>
    </row>
    <row r="7" spans="2:130" ht="15.75" x14ac:dyDescent="0.25">
      <c r="H7" s="236" t="s">
        <v>488</v>
      </c>
      <c r="I7" s="236"/>
      <c r="J7" s="236"/>
      <c r="K7" s="236"/>
      <c r="L7" s="236"/>
      <c r="M7" s="236"/>
      <c r="N7" s="236"/>
      <c r="O7" s="236"/>
      <c r="P7" s="236"/>
      <c r="Q7" s="236"/>
      <c r="R7" s="236"/>
      <c r="S7" s="236"/>
      <c r="T7" s="236"/>
      <c r="U7" s="236"/>
      <c r="V7" s="236"/>
      <c r="W7" s="236"/>
      <c r="X7" s="236"/>
      <c r="Y7" s="236"/>
      <c r="Z7" s="236"/>
      <c r="AA7" s="236"/>
      <c r="AB7" s="236"/>
      <c r="AC7" s="236"/>
      <c r="AD7" s="236"/>
      <c r="AE7" s="236"/>
      <c r="AF7" s="236"/>
      <c r="AG7" s="236"/>
      <c r="AH7" s="236"/>
      <c r="AI7" s="236"/>
      <c r="AJ7" s="236"/>
      <c r="AK7" s="236"/>
      <c r="AL7" s="236"/>
      <c r="AM7" s="236"/>
      <c r="AN7" s="236"/>
      <c r="AO7" s="236"/>
      <c r="AP7" s="236"/>
      <c r="AQ7" s="236"/>
      <c r="AR7" s="236"/>
      <c r="AS7" s="236"/>
      <c r="AT7" s="236"/>
      <c r="AU7" s="236"/>
      <c r="AV7" s="236"/>
      <c r="AW7" s="236"/>
      <c r="AX7" s="236"/>
      <c r="AY7" s="236"/>
      <c r="AZ7" s="236"/>
      <c r="BA7" s="236"/>
      <c r="BB7" s="236"/>
      <c r="BC7" s="236"/>
      <c r="BD7" s="236"/>
      <c r="BE7" s="236"/>
      <c r="BF7" s="236"/>
      <c r="BG7" s="236"/>
      <c r="BH7" s="236"/>
      <c r="BI7" s="236"/>
      <c r="BJ7" s="236"/>
      <c r="BK7" s="236"/>
      <c r="BL7" s="236"/>
      <c r="BM7" s="236"/>
      <c r="BN7" s="236"/>
      <c r="BO7" s="236"/>
      <c r="BP7" s="236"/>
      <c r="BQ7" s="236"/>
      <c r="BR7" s="236"/>
      <c r="BS7" s="236"/>
      <c r="BT7" s="236"/>
      <c r="BU7" s="236"/>
      <c r="BV7" s="236"/>
      <c r="BW7" s="236"/>
      <c r="BX7" s="236"/>
      <c r="BY7" s="236"/>
      <c r="BZ7" s="236"/>
      <c r="CA7" s="236"/>
      <c r="CB7" s="236"/>
      <c r="CC7" s="236"/>
      <c r="CD7" s="236"/>
      <c r="CE7" s="236"/>
      <c r="CF7" s="236"/>
      <c r="CG7" s="236"/>
      <c r="CH7" s="236"/>
      <c r="CI7" s="236"/>
      <c r="CJ7" s="236"/>
      <c r="CK7" s="236"/>
      <c r="CL7" s="236"/>
      <c r="CM7" s="236"/>
      <c r="CN7" s="236"/>
      <c r="CO7" s="236"/>
      <c r="CP7" s="236"/>
      <c r="CQ7" s="236"/>
      <c r="CR7" s="236"/>
      <c r="CS7" s="236"/>
      <c r="CT7" s="236"/>
      <c r="CU7" s="236"/>
      <c r="CV7" s="236"/>
      <c r="CW7" s="236"/>
      <c r="CX7" s="236"/>
      <c r="CY7" s="236"/>
      <c r="CZ7" s="236"/>
      <c r="DA7" s="236"/>
      <c r="DB7" s="236"/>
      <c r="DC7" s="236"/>
      <c r="DD7" s="236"/>
      <c r="DE7" s="236"/>
      <c r="DF7" s="236"/>
      <c r="DG7" s="236"/>
      <c r="DH7" s="236"/>
      <c r="DI7" s="236"/>
      <c r="DJ7" s="236"/>
      <c r="DK7" s="236"/>
      <c r="DL7" s="236"/>
      <c r="DM7" s="236"/>
      <c r="DN7" s="236"/>
      <c r="DO7" s="236"/>
      <c r="DP7" s="236"/>
      <c r="DQ7" s="236"/>
      <c r="DR7" s="236"/>
      <c r="DS7" s="236"/>
      <c r="DT7" s="236"/>
      <c r="DU7" s="236"/>
      <c r="DV7" s="236"/>
      <c r="DW7" s="236"/>
      <c r="DX7" s="236"/>
      <c r="DY7" s="236"/>
      <c r="DZ7" s="236"/>
    </row>
    <row r="8" spans="2:130" ht="15.75" x14ac:dyDescent="0.25">
      <c r="B8" s="25"/>
      <c r="C8" s="25"/>
      <c r="D8" s="25"/>
      <c r="E8" s="25"/>
      <c r="F8" s="25"/>
      <c r="G8" s="25"/>
      <c r="H8" s="237" t="s">
        <v>573</v>
      </c>
      <c r="I8" s="237"/>
      <c r="J8" s="237"/>
      <c r="K8" s="237"/>
      <c r="L8" s="237"/>
      <c r="M8" s="237"/>
      <c r="N8" s="237"/>
      <c r="O8" s="236"/>
      <c r="P8" s="236"/>
      <c r="Q8" s="236"/>
      <c r="R8" s="236"/>
      <c r="S8" s="236"/>
      <c r="T8" s="236"/>
      <c r="U8" s="236"/>
      <c r="V8" s="236"/>
      <c r="W8" s="236"/>
      <c r="X8" s="236"/>
      <c r="Y8" s="236"/>
      <c r="Z8" s="236"/>
      <c r="AA8" s="236"/>
      <c r="AB8" s="236"/>
      <c r="AC8" s="236"/>
      <c r="AD8" s="236"/>
      <c r="AE8" s="236"/>
      <c r="AF8" s="236"/>
      <c r="AG8" s="236"/>
      <c r="AH8" s="236"/>
      <c r="AI8" s="236"/>
      <c r="AJ8" s="236"/>
      <c r="AK8" s="236"/>
      <c r="AL8" s="236"/>
      <c r="AM8" s="236"/>
      <c r="AN8" s="236"/>
      <c r="AO8" s="236"/>
      <c r="AP8" s="236"/>
      <c r="AQ8" s="236"/>
      <c r="AR8" s="236"/>
      <c r="AS8" s="236"/>
      <c r="AT8" s="236"/>
      <c r="AU8" s="236"/>
      <c r="AV8" s="236"/>
      <c r="AW8" s="236"/>
      <c r="AX8" s="236"/>
      <c r="AY8" s="236"/>
      <c r="AZ8" s="236"/>
      <c r="BA8" s="236"/>
      <c r="BB8" s="236"/>
      <c r="BC8" s="236"/>
      <c r="BD8" s="236"/>
      <c r="BE8" s="236"/>
      <c r="BF8" s="236"/>
      <c r="BG8" s="236"/>
      <c r="BH8" s="236"/>
      <c r="BI8" s="236"/>
      <c r="BJ8" s="236"/>
      <c r="BK8" s="236"/>
      <c r="BL8" s="236"/>
      <c r="BM8" s="236"/>
      <c r="BN8" s="236"/>
      <c r="BO8" s="236"/>
      <c r="BP8" s="236"/>
      <c r="BQ8" s="236"/>
      <c r="BR8" s="236"/>
      <c r="BS8" s="236"/>
      <c r="BT8" s="236"/>
      <c r="BU8" s="236"/>
      <c r="BV8" s="236"/>
      <c r="BW8" s="236"/>
      <c r="BX8" s="236"/>
      <c r="BY8" s="236"/>
      <c r="BZ8" s="236"/>
      <c r="CA8" s="236"/>
      <c r="CB8" s="236"/>
      <c r="CC8" s="236"/>
      <c r="CD8" s="236"/>
      <c r="CE8" s="236"/>
      <c r="CF8" s="236"/>
      <c r="CG8" s="236"/>
      <c r="CH8" s="236"/>
      <c r="CI8" s="236"/>
      <c r="CJ8" s="236"/>
      <c r="CK8" s="236"/>
      <c r="CL8" s="236"/>
      <c r="CM8" s="236"/>
      <c r="CN8" s="236"/>
      <c r="CO8" s="236"/>
      <c r="CP8" s="236"/>
      <c r="CQ8" s="236"/>
      <c r="CR8" s="236"/>
      <c r="CS8" s="236"/>
      <c r="CT8" s="236"/>
      <c r="CU8" s="236"/>
      <c r="CV8" s="236"/>
      <c r="CW8" s="236"/>
      <c r="CX8" s="236"/>
      <c r="CY8" s="236"/>
      <c r="CZ8" s="236"/>
      <c r="DA8" s="236"/>
      <c r="DB8" s="236"/>
      <c r="DC8" s="236"/>
      <c r="DD8" s="236"/>
      <c r="DE8" s="236"/>
      <c r="DF8" s="236"/>
      <c r="DG8" s="236"/>
      <c r="DH8" s="236"/>
      <c r="DI8" s="236"/>
      <c r="DJ8" s="236"/>
      <c r="DK8" s="236"/>
      <c r="DL8" s="236"/>
      <c r="DM8" s="236"/>
      <c r="DN8" s="236"/>
      <c r="DO8" s="236"/>
      <c r="DP8" s="236"/>
      <c r="DQ8" s="236"/>
      <c r="DR8" s="236"/>
      <c r="DS8" s="236"/>
      <c r="DT8" s="236"/>
      <c r="DU8" s="236"/>
      <c r="DV8" s="236"/>
      <c r="DW8" s="236"/>
      <c r="DX8" s="236"/>
      <c r="DY8" s="236"/>
      <c r="DZ8" s="236"/>
    </row>
    <row r="9" spans="2:130" ht="15.75" x14ac:dyDescent="0.25">
      <c r="B9" s="25"/>
      <c r="C9" s="25"/>
      <c r="D9" s="25"/>
      <c r="E9" s="25"/>
      <c r="F9" s="25"/>
      <c r="G9" s="25"/>
      <c r="H9" s="233" t="s">
        <v>572</v>
      </c>
      <c r="I9" s="237"/>
      <c r="J9" s="237"/>
      <c r="K9" s="237"/>
      <c r="L9" s="237"/>
      <c r="M9" s="237"/>
      <c r="N9" s="237"/>
      <c r="O9" s="236"/>
      <c r="P9" s="236"/>
      <c r="Q9" s="236"/>
      <c r="R9" s="236"/>
      <c r="S9" s="236"/>
      <c r="T9" s="236"/>
      <c r="U9" s="236"/>
      <c r="V9" s="236"/>
      <c r="W9" s="236"/>
      <c r="X9" s="236"/>
      <c r="Y9" s="236"/>
      <c r="Z9" s="236"/>
      <c r="AA9" s="236"/>
      <c r="AB9" s="236"/>
      <c r="AC9" s="236"/>
      <c r="AD9" s="236"/>
      <c r="AE9" s="236"/>
      <c r="AF9" s="236"/>
      <c r="AG9" s="236"/>
      <c r="AH9" s="236"/>
      <c r="AI9" s="236"/>
      <c r="AJ9" s="236"/>
      <c r="AK9" s="236"/>
      <c r="AL9" s="236"/>
      <c r="AM9" s="236"/>
      <c r="AN9" s="236"/>
      <c r="AO9" s="236"/>
      <c r="AP9" s="236"/>
      <c r="AQ9" s="236"/>
      <c r="AR9" s="236"/>
      <c r="AS9" s="236"/>
      <c r="AT9" s="236"/>
      <c r="AU9" s="236"/>
      <c r="AV9" s="236"/>
      <c r="AW9" s="236"/>
      <c r="AX9" s="236"/>
      <c r="AY9" s="236"/>
      <c r="AZ9" s="236"/>
      <c r="BA9" s="236"/>
      <c r="BB9" s="236"/>
      <c r="BC9" s="236"/>
      <c r="BD9" s="236"/>
      <c r="BE9" s="236"/>
      <c r="BF9" s="236"/>
      <c r="BG9" s="236"/>
      <c r="BH9" s="236"/>
      <c r="BI9" s="236"/>
      <c r="BJ9" s="236" t="s">
        <v>489</v>
      </c>
      <c r="BK9" s="236"/>
      <c r="BL9" s="236"/>
      <c r="BM9" s="236"/>
      <c r="BN9" s="236"/>
      <c r="BO9" s="236"/>
      <c r="BP9" s="236"/>
      <c r="BQ9" s="236"/>
      <c r="BR9" s="236"/>
      <c r="BS9" s="236"/>
      <c r="BT9" s="236"/>
      <c r="BU9" s="236"/>
      <c r="BV9" s="236" t="s">
        <v>490</v>
      </c>
      <c r="BW9" s="236"/>
      <c r="BX9" s="236"/>
      <c r="BY9" s="236"/>
      <c r="BZ9" s="236"/>
      <c r="CA9" s="236"/>
      <c r="CB9" s="236"/>
      <c r="CC9" s="236"/>
      <c r="CD9" s="236"/>
      <c r="CE9" s="236"/>
      <c r="CF9" s="236"/>
      <c r="CG9" s="236"/>
      <c r="CH9" s="236"/>
      <c r="CI9" s="236"/>
      <c r="CJ9" s="236"/>
      <c r="CK9" s="236"/>
      <c r="CL9" s="236"/>
      <c r="CM9" s="236"/>
      <c r="CN9" s="236"/>
      <c r="CO9" s="236"/>
      <c r="CP9" s="236"/>
      <c r="CQ9" s="236"/>
      <c r="CR9" s="236"/>
      <c r="CS9" s="236"/>
      <c r="CT9" s="236"/>
      <c r="CU9" s="236"/>
      <c r="CV9" s="236"/>
      <c r="CW9" s="236"/>
      <c r="CX9" s="236"/>
      <c r="CY9" s="236"/>
      <c r="CZ9" s="236"/>
      <c r="DA9" s="236"/>
      <c r="DB9" s="236"/>
      <c r="DC9" s="236"/>
      <c r="DD9" s="236"/>
      <c r="DE9" s="236"/>
      <c r="DF9" s="236"/>
      <c r="DG9" s="236"/>
      <c r="DH9" s="236"/>
      <c r="DI9" s="236"/>
      <c r="DJ9" s="236"/>
      <c r="DK9" s="236"/>
      <c r="DL9" s="236"/>
      <c r="DM9" s="236"/>
      <c r="DN9" s="236"/>
      <c r="DO9" s="236"/>
      <c r="DP9" s="236"/>
      <c r="DQ9" s="236"/>
      <c r="DR9" s="236"/>
      <c r="DS9" s="236"/>
      <c r="DT9" s="236"/>
      <c r="DU9" s="236"/>
      <c r="DV9" s="236"/>
      <c r="DW9" s="236"/>
      <c r="DX9" s="236"/>
      <c r="DY9" s="236"/>
      <c r="DZ9" s="236"/>
    </row>
    <row r="10" spans="2:130" x14ac:dyDescent="0.25"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</row>
    <row r="11" spans="2:130" x14ac:dyDescent="0.25"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</row>
    <row r="12" spans="2:130" x14ac:dyDescent="0.25"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</row>
    <row r="13" spans="2:130" ht="21" customHeight="1" x14ac:dyDescent="0.25">
      <c r="B13" s="26"/>
      <c r="C13" s="27"/>
      <c r="D13" s="27"/>
      <c r="E13" s="27"/>
      <c r="F13" s="27"/>
      <c r="G13" s="27"/>
      <c r="H13" s="28" t="s">
        <v>125</v>
      </c>
      <c r="I13" s="28"/>
      <c r="J13" s="28"/>
      <c r="K13" s="28"/>
      <c r="L13" s="28"/>
      <c r="M13" s="28"/>
      <c r="N13" s="30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</row>
    <row r="14" spans="2:130" ht="21" customHeight="1" x14ac:dyDescent="0.25"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</row>
    <row r="15" spans="2:130" ht="21" customHeight="1" x14ac:dyDescent="0.25">
      <c r="B15" s="234" t="s">
        <v>507</v>
      </c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30"/>
    </row>
    <row r="16" spans="2:130" ht="21" customHeight="1" x14ac:dyDescent="0.25">
      <c r="B16" s="26" t="s">
        <v>139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9"/>
    </row>
  </sheetData>
  <phoneticPr fontId="4" type="noConversion"/>
  <pageMargins left="0.23622047244094491" right="0.23622047244094491" top="0.74803149606299213" bottom="0.74803149606299213" header="0.31496062992125984" footer="0.31496062992125984"/>
  <pageSetup paperSize="9" scale="97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"/>
  <sheetViews>
    <sheetView zoomScaleNormal="100" workbookViewId="0">
      <selection activeCell="E6" sqref="E6"/>
    </sheetView>
  </sheetViews>
  <sheetFormatPr defaultRowHeight="12.75" x14ac:dyDescent="0.2"/>
  <cols>
    <col min="1" max="1" width="13.85546875" customWidth="1"/>
    <col min="2" max="2" width="8.85546875" customWidth="1"/>
    <col min="3" max="3" width="22" customWidth="1"/>
    <col min="4" max="4" width="28.5703125" customWidth="1"/>
    <col min="5" max="5" width="16.85546875" customWidth="1"/>
    <col min="6" max="6" width="24" customWidth="1"/>
  </cols>
  <sheetData>
    <row r="2" spans="1:6" ht="14.25" x14ac:dyDescent="0.2">
      <c r="A2" s="23" t="s">
        <v>375</v>
      </c>
    </row>
    <row r="4" spans="1:6" ht="48.75" customHeight="1" x14ac:dyDescent="0.2">
      <c r="A4" s="24" t="s">
        <v>126</v>
      </c>
      <c r="B4" s="24" t="s">
        <v>127</v>
      </c>
      <c r="C4" s="24" t="s">
        <v>137</v>
      </c>
      <c r="D4" s="24" t="s">
        <v>128</v>
      </c>
      <c r="E4" s="24" t="s">
        <v>138</v>
      </c>
      <c r="F4" s="24" t="s">
        <v>129</v>
      </c>
    </row>
    <row r="5" spans="1:6" ht="48.75" customHeight="1" x14ac:dyDescent="0.2">
      <c r="A5" s="24" t="s">
        <v>130</v>
      </c>
      <c r="B5" s="24">
        <v>211</v>
      </c>
      <c r="C5" s="227" t="s">
        <v>588</v>
      </c>
      <c r="D5" s="227" t="s">
        <v>574</v>
      </c>
      <c r="E5" s="227" t="s">
        <v>589</v>
      </c>
      <c r="F5" s="228" t="s">
        <v>575</v>
      </c>
    </row>
    <row r="6" spans="1:6" ht="48.75" customHeight="1" x14ac:dyDescent="0.2">
      <c r="A6" s="24" t="s">
        <v>131</v>
      </c>
      <c r="B6" s="24">
        <v>212</v>
      </c>
      <c r="C6" s="24" t="s">
        <v>508</v>
      </c>
      <c r="D6" s="24" t="s">
        <v>509</v>
      </c>
      <c r="E6" s="24" t="s">
        <v>374</v>
      </c>
      <c r="F6" s="228" t="s">
        <v>510</v>
      </c>
    </row>
  </sheetData>
  <phoneticPr fontId="4" type="noConversion"/>
  <hyperlinks>
    <hyperlink ref="F6" r:id="rId1"/>
    <hyperlink ref="F5" r:id="rId2"/>
  </hyperlinks>
  <pageMargins left="0.70866141732283472" right="0.70866141732283472" top="0.74803149606299213" bottom="0.74803149606299213" header="0.31496062992125984" footer="0.31496062992125984"/>
  <pageSetup paperSize="9" orientation="landscape"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4"/>
  <sheetViews>
    <sheetView workbookViewId="0"/>
  </sheetViews>
  <sheetFormatPr defaultRowHeight="12.75" x14ac:dyDescent="0.2"/>
  <cols>
    <col min="1" max="1" width="31.5703125" style="151" customWidth="1"/>
    <col min="2" max="2" width="28.28515625" style="151" customWidth="1"/>
    <col min="3" max="3" width="8.7109375" customWidth="1"/>
    <col min="4" max="4" width="7.140625" customWidth="1"/>
    <col min="5" max="5" width="7" customWidth="1"/>
    <col min="6" max="6" width="9" customWidth="1"/>
    <col min="7" max="7" width="6.7109375" customWidth="1"/>
    <col min="8" max="8" width="6" customWidth="1"/>
    <col min="9" max="9" width="12" customWidth="1"/>
    <col min="10" max="10" width="7.42578125" customWidth="1"/>
    <col min="11" max="11" width="8" customWidth="1"/>
    <col min="12" max="14" width="9.7109375" customWidth="1"/>
  </cols>
  <sheetData>
    <row r="1" spans="1:14" ht="15.75" x14ac:dyDescent="0.25">
      <c r="A1" s="32" t="s">
        <v>91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</row>
    <row r="2" spans="1:14" ht="16.5" thickBot="1" x14ac:dyDescent="0.3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</row>
    <row r="3" spans="1:14" ht="15.75" x14ac:dyDescent="0.2">
      <c r="A3" s="686" t="s">
        <v>30</v>
      </c>
      <c r="B3" s="686" t="s">
        <v>92</v>
      </c>
      <c r="C3" s="689" t="s">
        <v>31</v>
      </c>
      <c r="D3" s="690"/>
      <c r="E3" s="690"/>
      <c r="F3" s="689" t="s">
        <v>32</v>
      </c>
      <c r="G3" s="690"/>
      <c r="H3" s="690"/>
      <c r="I3" s="689" t="s">
        <v>33</v>
      </c>
      <c r="J3" s="690"/>
      <c r="K3" s="690"/>
      <c r="L3" s="155" t="s">
        <v>93</v>
      </c>
      <c r="M3" s="155" t="s">
        <v>93</v>
      </c>
      <c r="N3" s="155" t="s">
        <v>93</v>
      </c>
    </row>
    <row r="4" spans="1:14" ht="15.75" x14ac:dyDescent="0.2">
      <c r="A4" s="687"/>
      <c r="B4" s="687"/>
      <c r="C4" s="691" t="s">
        <v>94</v>
      </c>
      <c r="D4" s="673" t="s">
        <v>34</v>
      </c>
      <c r="E4" s="674"/>
      <c r="F4" s="691" t="s">
        <v>94</v>
      </c>
      <c r="G4" s="673" t="s">
        <v>34</v>
      </c>
      <c r="H4" s="674"/>
      <c r="I4" s="691" t="s">
        <v>94</v>
      </c>
      <c r="J4" s="673" t="s">
        <v>34</v>
      </c>
      <c r="K4" s="674"/>
      <c r="L4" s="156"/>
      <c r="M4" s="156"/>
      <c r="N4" s="156"/>
    </row>
    <row r="5" spans="1:14" ht="16.5" thickBot="1" x14ac:dyDescent="0.25">
      <c r="A5" s="688"/>
      <c r="B5" s="688"/>
      <c r="C5" s="688"/>
      <c r="D5" s="33" t="s">
        <v>95</v>
      </c>
      <c r="E5" s="33" t="s">
        <v>35</v>
      </c>
      <c r="F5" s="688"/>
      <c r="G5" s="33" t="s">
        <v>95</v>
      </c>
      <c r="H5" s="33" t="s">
        <v>35</v>
      </c>
      <c r="I5" s="688"/>
      <c r="J5" s="33" t="s">
        <v>95</v>
      </c>
      <c r="K5" s="33" t="s">
        <v>35</v>
      </c>
      <c r="L5" s="34" t="s">
        <v>68</v>
      </c>
      <c r="M5" s="34" t="s">
        <v>68</v>
      </c>
      <c r="N5" s="34" t="s">
        <v>68</v>
      </c>
    </row>
    <row r="6" spans="1:14" ht="16.5" thickBot="1" x14ac:dyDescent="0.25">
      <c r="A6" s="35">
        <v>1</v>
      </c>
      <c r="B6" s="35">
        <v>2</v>
      </c>
      <c r="C6" s="35">
        <v>3</v>
      </c>
      <c r="D6" s="36">
        <v>4</v>
      </c>
      <c r="E6" s="36">
        <v>5</v>
      </c>
      <c r="F6" s="35">
        <v>6</v>
      </c>
      <c r="G6" s="36">
        <v>7</v>
      </c>
      <c r="H6" s="36">
        <v>8</v>
      </c>
      <c r="I6" s="35">
        <v>9</v>
      </c>
      <c r="J6" s="36">
        <v>10</v>
      </c>
      <c r="K6" s="36">
        <v>11</v>
      </c>
      <c r="L6" s="37">
        <v>12</v>
      </c>
      <c r="M6" s="37">
        <v>12</v>
      </c>
      <c r="N6" s="37">
        <v>12</v>
      </c>
    </row>
    <row r="7" spans="1:14" ht="38.25" x14ac:dyDescent="0.2">
      <c r="A7" s="675" t="s">
        <v>140</v>
      </c>
      <c r="B7" s="38" t="s">
        <v>141</v>
      </c>
      <c r="C7" s="678" t="s">
        <v>36</v>
      </c>
      <c r="D7" s="672">
        <v>0.3</v>
      </c>
      <c r="E7" s="683">
        <v>49.2</v>
      </c>
      <c r="F7" s="678"/>
      <c r="G7" s="672"/>
      <c r="H7" s="683"/>
      <c r="I7" s="678">
        <v>36</v>
      </c>
      <c r="J7" s="158">
        <v>99</v>
      </c>
      <c r="K7" s="159">
        <v>49.8</v>
      </c>
      <c r="L7" s="160">
        <v>0.2</v>
      </c>
      <c r="M7" s="160">
        <v>0.4</v>
      </c>
      <c r="N7" s="160">
        <v>0.3</v>
      </c>
    </row>
    <row r="8" spans="1:14" x14ac:dyDescent="0.2">
      <c r="A8" s="676"/>
      <c r="B8" s="39" t="s">
        <v>142</v>
      </c>
      <c r="C8" s="679"/>
      <c r="D8" s="681"/>
      <c r="E8" s="684"/>
      <c r="F8" s="679"/>
      <c r="G8" s="681"/>
      <c r="H8" s="684"/>
      <c r="I8" s="679"/>
      <c r="J8" s="161">
        <v>98</v>
      </c>
      <c r="K8" s="162">
        <v>49.8</v>
      </c>
      <c r="L8" s="163">
        <v>0.7</v>
      </c>
      <c r="M8" s="163">
        <v>1.3</v>
      </c>
      <c r="N8" s="163">
        <v>1.5</v>
      </c>
    </row>
    <row r="9" spans="1:14" ht="13.5" thickBot="1" x14ac:dyDescent="0.25">
      <c r="A9" s="677"/>
      <c r="B9" s="40" t="s">
        <v>143</v>
      </c>
      <c r="C9" s="679"/>
      <c r="D9" s="681"/>
      <c r="E9" s="684"/>
      <c r="F9" s="679"/>
      <c r="G9" s="681"/>
      <c r="H9" s="684"/>
      <c r="I9" s="680"/>
      <c r="J9" s="164">
        <v>97</v>
      </c>
      <c r="K9" s="165">
        <v>49.8</v>
      </c>
      <c r="L9" s="166">
        <v>0.4</v>
      </c>
      <c r="M9" s="166">
        <v>0.5</v>
      </c>
      <c r="N9" s="166">
        <v>0.5</v>
      </c>
    </row>
    <row r="10" spans="1:14" ht="13.5" thickBot="1" x14ac:dyDescent="0.25">
      <c r="A10" s="675" t="s">
        <v>108</v>
      </c>
      <c r="B10" s="38" t="s">
        <v>144</v>
      </c>
      <c r="C10" s="679"/>
      <c r="D10" s="681"/>
      <c r="E10" s="684"/>
      <c r="F10" s="679"/>
      <c r="G10" s="681"/>
      <c r="H10" s="684"/>
      <c r="I10" s="167">
        <v>35</v>
      </c>
      <c r="J10" s="95">
        <v>92</v>
      </c>
      <c r="K10" s="168">
        <v>49.8</v>
      </c>
      <c r="L10" s="169">
        <v>2</v>
      </c>
      <c r="M10" s="169">
        <v>3</v>
      </c>
      <c r="N10" s="169">
        <v>3</v>
      </c>
    </row>
    <row r="11" spans="1:14" x14ac:dyDescent="0.2">
      <c r="A11" s="676"/>
      <c r="B11" s="39" t="s">
        <v>142</v>
      </c>
      <c r="C11" s="679"/>
      <c r="D11" s="681"/>
      <c r="E11" s="684"/>
      <c r="F11" s="679"/>
      <c r="G11" s="681"/>
      <c r="H11" s="684"/>
      <c r="I11" s="679">
        <v>34</v>
      </c>
      <c r="J11" s="170">
        <v>87</v>
      </c>
      <c r="K11" s="170">
        <v>49.8</v>
      </c>
      <c r="L11" s="171">
        <v>1.4</v>
      </c>
      <c r="M11" s="171">
        <v>1.1000000000000001</v>
      </c>
      <c r="N11" s="171">
        <v>1.2</v>
      </c>
    </row>
    <row r="12" spans="1:14" ht="13.5" thickBot="1" x14ac:dyDescent="0.25">
      <c r="A12" s="677"/>
      <c r="B12" s="41" t="s">
        <v>143</v>
      </c>
      <c r="C12" s="679"/>
      <c r="D12" s="681"/>
      <c r="E12" s="684"/>
      <c r="F12" s="679"/>
      <c r="G12" s="681"/>
      <c r="H12" s="684"/>
      <c r="I12" s="659"/>
      <c r="J12" s="164">
        <v>86</v>
      </c>
      <c r="K12" s="164">
        <v>49.8</v>
      </c>
      <c r="L12" s="42">
        <v>1</v>
      </c>
      <c r="M12" s="42">
        <v>1.4</v>
      </c>
      <c r="N12" s="42">
        <v>1.5</v>
      </c>
    </row>
    <row r="13" spans="1:14" ht="13.5" thickBot="1" x14ac:dyDescent="0.25">
      <c r="A13" s="44" t="s">
        <v>109</v>
      </c>
      <c r="B13" s="44" t="s">
        <v>67</v>
      </c>
      <c r="C13" s="679"/>
      <c r="D13" s="681"/>
      <c r="E13" s="684"/>
      <c r="F13" s="679"/>
      <c r="G13" s="681"/>
      <c r="H13" s="684"/>
      <c r="I13" s="45" t="s">
        <v>230</v>
      </c>
      <c r="J13" s="46">
        <v>81</v>
      </c>
      <c r="K13" s="47">
        <v>49.8</v>
      </c>
      <c r="L13" s="49">
        <v>1.6</v>
      </c>
      <c r="M13" s="49">
        <v>2</v>
      </c>
      <c r="N13" s="49">
        <v>1.8</v>
      </c>
    </row>
    <row r="14" spans="1:14" ht="15" x14ac:dyDescent="0.25">
      <c r="A14" s="630" t="s">
        <v>114</v>
      </c>
      <c r="B14" s="52" t="s">
        <v>145</v>
      </c>
      <c r="C14" s="679"/>
      <c r="D14" s="681"/>
      <c r="E14" s="684"/>
      <c r="F14" s="679"/>
      <c r="G14" s="681"/>
      <c r="H14" s="684"/>
      <c r="I14" s="620" t="s">
        <v>46</v>
      </c>
      <c r="J14" s="53">
        <v>76</v>
      </c>
      <c r="K14" s="54">
        <v>49.8</v>
      </c>
      <c r="L14" s="55">
        <v>1.5</v>
      </c>
      <c r="M14" s="55">
        <v>2.5</v>
      </c>
      <c r="N14" s="55">
        <v>3.5</v>
      </c>
    </row>
    <row r="15" spans="1:14" ht="15" x14ac:dyDescent="0.25">
      <c r="A15" s="638"/>
      <c r="B15" s="56" t="s">
        <v>146</v>
      </c>
      <c r="C15" s="679"/>
      <c r="D15" s="681"/>
      <c r="E15" s="684"/>
      <c r="F15" s="679"/>
      <c r="G15" s="681"/>
      <c r="H15" s="684"/>
      <c r="I15" s="639"/>
      <c r="J15" s="57">
        <v>75</v>
      </c>
      <c r="K15" s="174">
        <v>49.8</v>
      </c>
      <c r="L15" s="58"/>
      <c r="M15" s="58"/>
      <c r="N15" s="58"/>
    </row>
    <row r="16" spans="1:14" ht="15" x14ac:dyDescent="0.25">
      <c r="A16" s="638"/>
      <c r="B16" s="56" t="s">
        <v>147</v>
      </c>
      <c r="C16" s="679"/>
      <c r="D16" s="681"/>
      <c r="E16" s="684"/>
      <c r="F16" s="679"/>
      <c r="G16" s="681"/>
      <c r="H16" s="684"/>
      <c r="I16" s="639"/>
      <c r="J16" s="57">
        <v>74</v>
      </c>
      <c r="K16" s="174">
        <v>49.8</v>
      </c>
      <c r="L16" s="58"/>
      <c r="M16" s="58"/>
      <c r="N16" s="58"/>
    </row>
    <row r="17" spans="1:14" ht="15" x14ac:dyDescent="0.25">
      <c r="A17" s="638"/>
      <c r="B17" s="56" t="s">
        <v>148</v>
      </c>
      <c r="C17" s="679"/>
      <c r="D17" s="681"/>
      <c r="E17" s="684"/>
      <c r="F17" s="679"/>
      <c r="G17" s="681"/>
      <c r="H17" s="684"/>
      <c r="I17" s="639"/>
      <c r="J17" s="57">
        <v>73</v>
      </c>
      <c r="K17" s="174">
        <v>49.8</v>
      </c>
      <c r="L17" s="58"/>
      <c r="M17" s="58"/>
      <c r="N17" s="58"/>
    </row>
    <row r="18" spans="1:14" ht="15" x14ac:dyDescent="0.25">
      <c r="A18" s="638"/>
      <c r="B18" s="56" t="s">
        <v>149</v>
      </c>
      <c r="C18" s="679"/>
      <c r="D18" s="681"/>
      <c r="E18" s="684"/>
      <c r="F18" s="679"/>
      <c r="G18" s="681"/>
      <c r="H18" s="684"/>
      <c r="I18" s="639"/>
      <c r="J18" s="57">
        <v>72</v>
      </c>
      <c r="K18" s="174">
        <v>49.8</v>
      </c>
      <c r="L18" s="58"/>
      <c r="M18" s="58"/>
      <c r="N18" s="58"/>
    </row>
    <row r="19" spans="1:14" ht="15" x14ac:dyDescent="0.25">
      <c r="A19" s="638"/>
      <c r="B19" s="56" t="s">
        <v>150</v>
      </c>
      <c r="C19" s="679"/>
      <c r="D19" s="681"/>
      <c r="E19" s="684"/>
      <c r="F19" s="679"/>
      <c r="G19" s="681"/>
      <c r="H19" s="684"/>
      <c r="I19" s="639"/>
      <c r="J19" s="57">
        <v>71</v>
      </c>
      <c r="K19" s="174">
        <v>49.8</v>
      </c>
      <c r="L19" s="58"/>
      <c r="M19" s="58"/>
      <c r="N19" s="58"/>
    </row>
    <row r="20" spans="1:14" ht="15.75" thickBot="1" x14ac:dyDescent="0.3">
      <c r="A20" s="631"/>
      <c r="B20" s="60" t="s">
        <v>151</v>
      </c>
      <c r="C20" s="679"/>
      <c r="D20" s="681"/>
      <c r="E20" s="684"/>
      <c r="F20" s="679"/>
      <c r="G20" s="681"/>
      <c r="H20" s="684"/>
      <c r="I20" s="621"/>
      <c r="J20" s="61">
        <v>70</v>
      </c>
      <c r="K20" s="175">
        <v>49.8</v>
      </c>
      <c r="L20" s="62"/>
      <c r="M20" s="62"/>
      <c r="N20" s="62"/>
    </row>
    <row r="21" spans="1:14" x14ac:dyDescent="0.2">
      <c r="A21" s="630" t="s">
        <v>110</v>
      </c>
      <c r="B21" s="63" t="s">
        <v>152</v>
      </c>
      <c r="C21" s="679"/>
      <c r="D21" s="681"/>
      <c r="E21" s="684"/>
      <c r="F21" s="679"/>
      <c r="G21" s="681"/>
      <c r="H21" s="684"/>
      <c r="I21" s="620" t="s">
        <v>48</v>
      </c>
      <c r="J21" s="53">
        <v>65</v>
      </c>
      <c r="K21" s="176">
        <v>49.8</v>
      </c>
      <c r="L21" s="160">
        <v>0.6</v>
      </c>
      <c r="M21" s="160">
        <v>1.4</v>
      </c>
      <c r="N21" s="160">
        <v>1.3</v>
      </c>
    </row>
    <row r="22" spans="1:14" ht="13.5" thickBot="1" x14ac:dyDescent="0.25">
      <c r="A22" s="631"/>
      <c r="B22" s="67" t="s">
        <v>153</v>
      </c>
      <c r="C22" s="680"/>
      <c r="D22" s="682"/>
      <c r="E22" s="685"/>
      <c r="F22" s="680"/>
      <c r="G22" s="682"/>
      <c r="H22" s="685"/>
      <c r="I22" s="621"/>
      <c r="J22" s="68">
        <v>64</v>
      </c>
      <c r="K22" s="153">
        <v>49.8</v>
      </c>
      <c r="L22" s="166">
        <v>1.4</v>
      </c>
      <c r="M22" s="166">
        <v>2</v>
      </c>
      <c r="N22" s="166">
        <v>1.7</v>
      </c>
    </row>
    <row r="23" spans="1:14" ht="26.25" thickBot="1" x14ac:dyDescent="0.25">
      <c r="A23" s="71" t="s">
        <v>154</v>
      </c>
      <c r="B23" s="71" t="s">
        <v>155</v>
      </c>
      <c r="C23" s="620" t="s">
        <v>229</v>
      </c>
      <c r="D23" s="622" t="s">
        <v>229</v>
      </c>
      <c r="E23" s="624" t="s">
        <v>229</v>
      </c>
      <c r="F23" s="72" t="s">
        <v>37</v>
      </c>
      <c r="G23" s="73">
        <v>5</v>
      </c>
      <c r="H23" s="74">
        <v>49.1</v>
      </c>
      <c r="I23" s="72" t="s">
        <v>51</v>
      </c>
      <c r="J23" s="73">
        <v>59</v>
      </c>
      <c r="K23" s="74">
        <v>49.8</v>
      </c>
      <c r="L23" s="157">
        <v>6.5</v>
      </c>
      <c r="M23" s="157">
        <v>5</v>
      </c>
      <c r="N23" s="157">
        <v>6.1</v>
      </c>
    </row>
    <row r="24" spans="1:14" ht="26.25" thickBot="1" x14ac:dyDescent="0.25">
      <c r="A24" s="71" t="s">
        <v>118</v>
      </c>
      <c r="B24" s="75" t="s">
        <v>231</v>
      </c>
      <c r="C24" s="663"/>
      <c r="D24" s="665"/>
      <c r="E24" s="667"/>
      <c r="F24" s="72" t="s">
        <v>41</v>
      </c>
      <c r="G24" s="73">
        <v>10</v>
      </c>
      <c r="H24" s="74">
        <v>49.1</v>
      </c>
      <c r="I24" s="76" t="s">
        <v>157</v>
      </c>
      <c r="J24" s="73"/>
      <c r="K24" s="74"/>
      <c r="L24" s="157">
        <v>2</v>
      </c>
      <c r="M24" s="157">
        <v>3.9</v>
      </c>
      <c r="N24" s="157">
        <v>3.7</v>
      </c>
    </row>
    <row r="25" spans="1:14" ht="26.25" thickBot="1" x14ac:dyDescent="0.25">
      <c r="A25" s="71" t="s">
        <v>120</v>
      </c>
      <c r="B25" s="75" t="s">
        <v>232</v>
      </c>
      <c r="C25" s="663"/>
      <c r="D25" s="665"/>
      <c r="E25" s="667"/>
      <c r="F25" s="72" t="s">
        <v>44</v>
      </c>
      <c r="G25" s="73">
        <v>15</v>
      </c>
      <c r="H25" s="74">
        <v>49.1</v>
      </c>
      <c r="I25" s="76" t="s">
        <v>157</v>
      </c>
      <c r="J25" s="73"/>
      <c r="K25" s="74" t="s">
        <v>229</v>
      </c>
      <c r="L25" s="157">
        <v>3.2</v>
      </c>
      <c r="M25" s="157">
        <v>6.9</v>
      </c>
      <c r="N25" s="157">
        <v>5.9</v>
      </c>
    </row>
    <row r="26" spans="1:14" ht="26.25" thickBot="1" x14ac:dyDescent="0.25">
      <c r="A26" s="71" t="s">
        <v>118</v>
      </c>
      <c r="B26" s="75" t="s">
        <v>233</v>
      </c>
      <c r="C26" s="663"/>
      <c r="D26" s="665"/>
      <c r="E26" s="667"/>
      <c r="F26" s="72" t="s">
        <v>49</v>
      </c>
      <c r="G26" s="73">
        <v>20</v>
      </c>
      <c r="H26" s="74">
        <v>49.1</v>
      </c>
      <c r="I26" s="76" t="s">
        <v>157</v>
      </c>
      <c r="J26" s="73"/>
      <c r="K26" s="74"/>
      <c r="L26" s="157">
        <v>2.2999999999999998</v>
      </c>
      <c r="M26" s="157">
        <v>4.5</v>
      </c>
      <c r="N26" s="157">
        <v>4.2</v>
      </c>
    </row>
    <row r="27" spans="1:14" ht="26.25" thickBot="1" x14ac:dyDescent="0.25">
      <c r="A27" s="71" t="s">
        <v>118</v>
      </c>
      <c r="B27" s="75" t="s">
        <v>234</v>
      </c>
      <c r="C27" s="663"/>
      <c r="D27" s="665"/>
      <c r="E27" s="667"/>
      <c r="F27" s="72" t="s">
        <v>53</v>
      </c>
      <c r="G27" s="73">
        <v>25</v>
      </c>
      <c r="H27" s="74">
        <v>49.1</v>
      </c>
      <c r="I27" s="76" t="s">
        <v>157</v>
      </c>
      <c r="J27" s="73"/>
      <c r="K27" s="74"/>
      <c r="L27" s="157">
        <v>1.7</v>
      </c>
      <c r="M27" s="157">
        <v>2.6</v>
      </c>
      <c r="N27" s="157">
        <v>2.8</v>
      </c>
    </row>
    <row r="28" spans="1:14" ht="26.25" thickBot="1" x14ac:dyDescent="0.25">
      <c r="A28" s="71" t="s">
        <v>158</v>
      </c>
      <c r="B28" s="75" t="s">
        <v>159</v>
      </c>
      <c r="C28" s="663"/>
      <c r="D28" s="665"/>
      <c r="E28" s="667"/>
      <c r="F28" s="72" t="s">
        <v>58</v>
      </c>
      <c r="G28" s="73">
        <v>30</v>
      </c>
      <c r="H28" s="74">
        <v>49.1</v>
      </c>
      <c r="I28" s="72" t="s">
        <v>156</v>
      </c>
      <c r="J28" s="73">
        <v>54</v>
      </c>
      <c r="K28" s="74">
        <v>49.8</v>
      </c>
      <c r="L28" s="157">
        <v>1.5</v>
      </c>
      <c r="M28" s="157">
        <v>3.5</v>
      </c>
      <c r="N28" s="157">
        <v>3.7</v>
      </c>
    </row>
    <row r="29" spans="1:14" ht="26.25" thickBot="1" x14ac:dyDescent="0.25">
      <c r="A29" s="71" t="s">
        <v>161</v>
      </c>
      <c r="B29" s="75" t="s">
        <v>162</v>
      </c>
      <c r="C29" s="663"/>
      <c r="D29" s="665"/>
      <c r="E29" s="667"/>
      <c r="F29" s="72" t="s">
        <v>61</v>
      </c>
      <c r="G29" s="73">
        <v>35</v>
      </c>
      <c r="H29" s="74">
        <v>49.1</v>
      </c>
      <c r="I29" s="72" t="s">
        <v>52</v>
      </c>
      <c r="J29" s="73">
        <v>49</v>
      </c>
      <c r="K29" s="74">
        <v>49.8</v>
      </c>
      <c r="L29" s="169">
        <v>1.2</v>
      </c>
      <c r="M29" s="169">
        <v>3.3</v>
      </c>
      <c r="N29" s="169">
        <v>3.3</v>
      </c>
    </row>
    <row r="30" spans="1:14" ht="15" x14ac:dyDescent="0.25">
      <c r="A30" s="630" t="s">
        <v>119</v>
      </c>
      <c r="B30" s="63" t="s">
        <v>164</v>
      </c>
      <c r="C30" s="663"/>
      <c r="D30" s="665"/>
      <c r="E30" s="667"/>
      <c r="F30" s="645" t="s">
        <v>63</v>
      </c>
      <c r="G30" s="672">
        <v>40</v>
      </c>
      <c r="H30" s="652">
        <v>49.1</v>
      </c>
      <c r="I30" s="645" t="s">
        <v>160</v>
      </c>
      <c r="J30" s="79">
        <v>44</v>
      </c>
      <c r="K30" s="80">
        <v>49.8</v>
      </c>
      <c r="L30" s="55">
        <v>2.2000000000000002</v>
      </c>
      <c r="M30" s="55">
        <v>3.6</v>
      </c>
      <c r="N30" s="55">
        <v>3.3</v>
      </c>
    </row>
    <row r="31" spans="1:14" ht="15" x14ac:dyDescent="0.25">
      <c r="A31" s="638"/>
      <c r="B31" s="81" t="s">
        <v>165</v>
      </c>
      <c r="C31" s="663"/>
      <c r="D31" s="665"/>
      <c r="E31" s="667"/>
      <c r="F31" s="663"/>
      <c r="G31" s="665"/>
      <c r="H31" s="667"/>
      <c r="I31" s="649"/>
      <c r="J31" s="82">
        <v>43</v>
      </c>
      <c r="K31" s="177">
        <v>49.8</v>
      </c>
      <c r="L31" s="58"/>
      <c r="M31" s="58"/>
      <c r="N31" s="58"/>
    </row>
    <row r="32" spans="1:14" ht="15" x14ac:dyDescent="0.25">
      <c r="A32" s="638"/>
      <c r="B32" s="81" t="s">
        <v>166</v>
      </c>
      <c r="C32" s="663"/>
      <c r="D32" s="665"/>
      <c r="E32" s="667"/>
      <c r="F32" s="663"/>
      <c r="G32" s="665"/>
      <c r="H32" s="667"/>
      <c r="I32" s="649"/>
      <c r="J32" s="82">
        <v>42</v>
      </c>
      <c r="K32" s="87">
        <v>49.8</v>
      </c>
      <c r="L32" s="58"/>
      <c r="M32" s="58"/>
      <c r="N32" s="58"/>
    </row>
    <row r="33" spans="1:14" ht="15" x14ac:dyDescent="0.25">
      <c r="A33" s="638"/>
      <c r="B33" s="81" t="s">
        <v>167</v>
      </c>
      <c r="C33" s="663"/>
      <c r="D33" s="665"/>
      <c r="E33" s="667"/>
      <c r="F33" s="663"/>
      <c r="G33" s="665"/>
      <c r="H33" s="667"/>
      <c r="I33" s="649"/>
      <c r="J33" s="82">
        <v>41</v>
      </c>
      <c r="K33" s="87">
        <v>49.8</v>
      </c>
      <c r="L33" s="58"/>
      <c r="M33" s="58"/>
      <c r="N33" s="58"/>
    </row>
    <row r="34" spans="1:14" ht="15" x14ac:dyDescent="0.25">
      <c r="A34" s="638"/>
      <c r="B34" s="81" t="s">
        <v>168</v>
      </c>
      <c r="C34" s="663"/>
      <c r="D34" s="665"/>
      <c r="E34" s="667"/>
      <c r="F34" s="663"/>
      <c r="G34" s="665"/>
      <c r="H34" s="667"/>
      <c r="I34" s="649"/>
      <c r="J34" s="82">
        <v>40</v>
      </c>
      <c r="K34" s="87">
        <v>49.8</v>
      </c>
      <c r="L34" s="58"/>
      <c r="M34" s="58"/>
      <c r="N34" s="58"/>
    </row>
    <row r="35" spans="1:14" ht="15" x14ac:dyDescent="0.25">
      <c r="A35" s="638"/>
      <c r="B35" s="81" t="s">
        <v>169</v>
      </c>
      <c r="C35" s="663"/>
      <c r="D35" s="665"/>
      <c r="E35" s="667"/>
      <c r="F35" s="663"/>
      <c r="G35" s="665"/>
      <c r="H35" s="667"/>
      <c r="I35" s="649"/>
      <c r="J35" s="82">
        <v>39</v>
      </c>
      <c r="K35" s="87">
        <v>49.8</v>
      </c>
      <c r="L35" s="58"/>
      <c r="M35" s="58"/>
      <c r="N35" s="58"/>
    </row>
    <row r="36" spans="1:14" ht="15" x14ac:dyDescent="0.25">
      <c r="A36" s="638"/>
      <c r="B36" s="81" t="s">
        <v>170</v>
      </c>
      <c r="C36" s="663"/>
      <c r="D36" s="665"/>
      <c r="E36" s="667"/>
      <c r="F36" s="663"/>
      <c r="G36" s="665"/>
      <c r="H36" s="667"/>
      <c r="I36" s="649"/>
      <c r="J36" s="82">
        <v>38</v>
      </c>
      <c r="K36" s="87">
        <v>49.8</v>
      </c>
      <c r="L36" s="58"/>
      <c r="M36" s="58"/>
      <c r="N36" s="58"/>
    </row>
    <row r="37" spans="1:14" ht="15.75" thickBot="1" x14ac:dyDescent="0.3">
      <c r="A37" s="631"/>
      <c r="B37" s="67" t="s">
        <v>171</v>
      </c>
      <c r="C37" s="663"/>
      <c r="D37" s="665"/>
      <c r="E37" s="667"/>
      <c r="F37" s="663"/>
      <c r="G37" s="665"/>
      <c r="H37" s="667"/>
      <c r="I37" s="646"/>
      <c r="J37" s="68">
        <v>37</v>
      </c>
      <c r="K37" s="91">
        <v>49.8</v>
      </c>
      <c r="L37" s="62"/>
      <c r="M37" s="62"/>
      <c r="N37" s="62"/>
    </row>
    <row r="38" spans="1:14" x14ac:dyDescent="0.2">
      <c r="A38" s="630" t="s">
        <v>115</v>
      </c>
      <c r="B38" s="124" t="s">
        <v>205</v>
      </c>
      <c r="C38" s="663"/>
      <c r="D38" s="665"/>
      <c r="E38" s="667"/>
      <c r="F38" s="663"/>
      <c r="G38" s="665"/>
      <c r="H38" s="667"/>
      <c r="I38" s="620" t="s">
        <v>163</v>
      </c>
      <c r="J38" s="125">
        <v>32</v>
      </c>
      <c r="K38" s="178">
        <v>49.8</v>
      </c>
      <c r="L38" s="126">
        <v>0.5</v>
      </c>
      <c r="M38" s="126">
        <v>0.7</v>
      </c>
      <c r="N38" s="126">
        <v>0.8</v>
      </c>
    </row>
    <row r="39" spans="1:14" x14ac:dyDescent="0.2">
      <c r="A39" s="638"/>
      <c r="B39" s="56" t="s">
        <v>206</v>
      </c>
      <c r="C39" s="663"/>
      <c r="D39" s="665"/>
      <c r="E39" s="667"/>
      <c r="F39" s="663"/>
      <c r="G39" s="665"/>
      <c r="H39" s="667"/>
      <c r="I39" s="639"/>
      <c r="J39" s="57">
        <v>31</v>
      </c>
      <c r="K39" s="87">
        <v>49.8</v>
      </c>
      <c r="L39" s="112"/>
      <c r="M39" s="112"/>
      <c r="N39" s="112"/>
    </row>
    <row r="40" spans="1:14" x14ac:dyDescent="0.2">
      <c r="A40" s="638"/>
      <c r="B40" s="56" t="s">
        <v>207</v>
      </c>
      <c r="C40" s="663"/>
      <c r="D40" s="665"/>
      <c r="E40" s="667"/>
      <c r="F40" s="663"/>
      <c r="G40" s="665"/>
      <c r="H40" s="667"/>
      <c r="I40" s="639"/>
      <c r="J40" s="57">
        <v>30</v>
      </c>
      <c r="K40" s="87">
        <v>49.8</v>
      </c>
      <c r="L40" s="112"/>
      <c r="M40" s="112"/>
      <c r="N40" s="112"/>
    </row>
    <row r="41" spans="1:14" x14ac:dyDescent="0.2">
      <c r="A41" s="638"/>
      <c r="B41" s="56" t="s">
        <v>208</v>
      </c>
      <c r="C41" s="663"/>
      <c r="D41" s="665"/>
      <c r="E41" s="667"/>
      <c r="F41" s="663"/>
      <c r="G41" s="665"/>
      <c r="H41" s="667"/>
      <c r="I41" s="639"/>
      <c r="J41" s="57">
        <v>29</v>
      </c>
      <c r="K41" s="87">
        <v>49.8</v>
      </c>
      <c r="L41" s="112"/>
      <c r="M41" s="112"/>
      <c r="N41" s="112"/>
    </row>
    <row r="42" spans="1:14" x14ac:dyDescent="0.2">
      <c r="A42" s="638"/>
      <c r="B42" s="56" t="s">
        <v>209</v>
      </c>
      <c r="C42" s="663"/>
      <c r="D42" s="665"/>
      <c r="E42" s="667"/>
      <c r="F42" s="663"/>
      <c r="G42" s="665"/>
      <c r="H42" s="667"/>
      <c r="I42" s="639"/>
      <c r="J42" s="57">
        <v>28</v>
      </c>
      <c r="K42" s="87">
        <v>49.8</v>
      </c>
      <c r="L42" s="112"/>
      <c r="M42" s="112"/>
      <c r="N42" s="112"/>
    </row>
    <row r="43" spans="1:14" ht="13.5" thickBot="1" x14ac:dyDescent="0.25">
      <c r="A43" s="631"/>
      <c r="B43" s="60" t="s">
        <v>210</v>
      </c>
      <c r="C43" s="664"/>
      <c r="D43" s="666"/>
      <c r="E43" s="668"/>
      <c r="F43" s="664"/>
      <c r="G43" s="666"/>
      <c r="H43" s="668"/>
      <c r="I43" s="621"/>
      <c r="J43" s="61">
        <v>27</v>
      </c>
      <c r="K43" s="179">
        <v>49.8</v>
      </c>
      <c r="L43" s="42"/>
      <c r="M43" s="42"/>
      <c r="N43" s="42"/>
    </row>
    <row r="44" spans="1:14" ht="26.25" thickBot="1" x14ac:dyDescent="0.25">
      <c r="A44" s="44" t="s">
        <v>161</v>
      </c>
      <c r="B44" s="44" t="s">
        <v>235</v>
      </c>
      <c r="C44" s="121" t="s">
        <v>37</v>
      </c>
      <c r="D44" s="122">
        <v>0.15</v>
      </c>
      <c r="E44" s="123">
        <v>48.8</v>
      </c>
      <c r="F44" s="45" t="s">
        <v>37</v>
      </c>
      <c r="G44" s="53">
        <v>5</v>
      </c>
      <c r="H44" s="123">
        <v>49</v>
      </c>
      <c r="I44" s="45" t="s">
        <v>66</v>
      </c>
      <c r="J44" s="46">
        <v>22</v>
      </c>
      <c r="K44" s="168">
        <v>49.8</v>
      </c>
      <c r="L44" s="49">
        <v>1.3</v>
      </c>
      <c r="M44" s="49">
        <v>2.8</v>
      </c>
      <c r="N44" s="49">
        <v>2.2999999999999998</v>
      </c>
    </row>
    <row r="45" spans="1:14" ht="51.75" thickBot="1" x14ac:dyDescent="0.25">
      <c r="A45" s="51" t="s">
        <v>203</v>
      </c>
      <c r="B45" s="71" t="s">
        <v>204</v>
      </c>
      <c r="C45" s="116" t="s">
        <v>37</v>
      </c>
      <c r="D45" s="117">
        <v>0.15</v>
      </c>
      <c r="E45" s="118">
        <v>48.8</v>
      </c>
      <c r="F45" s="116" t="s">
        <v>37</v>
      </c>
      <c r="G45" s="119">
        <v>5</v>
      </c>
      <c r="H45" s="118">
        <v>49</v>
      </c>
      <c r="I45" s="116" t="s">
        <v>57</v>
      </c>
      <c r="J45" s="119">
        <v>86</v>
      </c>
      <c r="K45" s="165">
        <v>49.7</v>
      </c>
      <c r="L45" s="120">
        <v>1.3</v>
      </c>
      <c r="M45" s="120">
        <v>3.4</v>
      </c>
      <c r="N45" s="120">
        <v>1.9</v>
      </c>
    </row>
    <row r="46" spans="1:14" ht="13.5" thickBot="1" x14ac:dyDescent="0.25">
      <c r="A46" s="51" t="s">
        <v>116</v>
      </c>
      <c r="B46" s="75" t="s">
        <v>47</v>
      </c>
      <c r="C46" s="116" t="s">
        <v>37</v>
      </c>
      <c r="D46" s="117">
        <v>0.3</v>
      </c>
      <c r="E46" s="118">
        <v>48.8</v>
      </c>
      <c r="F46" s="116" t="s">
        <v>41</v>
      </c>
      <c r="G46" s="119">
        <v>10</v>
      </c>
      <c r="H46" s="118">
        <v>49</v>
      </c>
      <c r="I46" s="76" t="s">
        <v>157</v>
      </c>
      <c r="J46" s="119"/>
      <c r="K46" s="118"/>
      <c r="L46" s="120">
        <v>2.4</v>
      </c>
      <c r="M46" s="120">
        <v>4.0999999999999996</v>
      </c>
      <c r="N46" s="120">
        <v>4</v>
      </c>
    </row>
    <row r="47" spans="1:14" x14ac:dyDescent="0.2">
      <c r="A47" s="630" t="s">
        <v>236</v>
      </c>
      <c r="B47" s="66" t="s">
        <v>237</v>
      </c>
      <c r="C47" s="620" t="s">
        <v>37</v>
      </c>
      <c r="D47" s="622">
        <v>0.15</v>
      </c>
      <c r="E47" s="624">
        <v>48.8</v>
      </c>
      <c r="F47" s="620" t="s">
        <v>44</v>
      </c>
      <c r="G47" s="626">
        <v>15</v>
      </c>
      <c r="H47" s="624">
        <v>49</v>
      </c>
      <c r="I47" s="669" t="s">
        <v>55</v>
      </c>
      <c r="J47" s="64">
        <v>17</v>
      </c>
      <c r="K47" s="180">
        <v>49.8</v>
      </c>
      <c r="L47" s="126">
        <v>3.6</v>
      </c>
      <c r="M47" s="126">
        <v>6.6</v>
      </c>
      <c r="N47" s="126">
        <v>6.3</v>
      </c>
    </row>
    <row r="48" spans="1:14" x14ac:dyDescent="0.2">
      <c r="A48" s="661"/>
      <c r="B48" s="88" t="s">
        <v>238</v>
      </c>
      <c r="C48" s="663"/>
      <c r="D48" s="665"/>
      <c r="E48" s="667"/>
      <c r="F48" s="663"/>
      <c r="G48" s="665"/>
      <c r="H48" s="667"/>
      <c r="I48" s="670"/>
      <c r="J48" s="181">
        <v>16</v>
      </c>
      <c r="K48" s="87">
        <v>49.8</v>
      </c>
      <c r="L48" s="112"/>
      <c r="M48" s="112"/>
      <c r="N48" s="112"/>
    </row>
    <row r="49" spans="1:14" x14ac:dyDescent="0.2">
      <c r="A49" s="661"/>
      <c r="B49" s="88" t="s">
        <v>239</v>
      </c>
      <c r="C49" s="663"/>
      <c r="D49" s="665"/>
      <c r="E49" s="667"/>
      <c r="F49" s="663"/>
      <c r="G49" s="665"/>
      <c r="H49" s="667"/>
      <c r="I49" s="670"/>
      <c r="J49" s="181">
        <v>15</v>
      </c>
      <c r="K49" s="87">
        <v>49.8</v>
      </c>
      <c r="L49" s="112"/>
      <c r="M49" s="112"/>
      <c r="N49" s="112"/>
    </row>
    <row r="50" spans="1:14" x14ac:dyDescent="0.2">
      <c r="A50" s="661"/>
      <c r="B50" s="88" t="s">
        <v>240</v>
      </c>
      <c r="C50" s="663"/>
      <c r="D50" s="665"/>
      <c r="E50" s="667"/>
      <c r="F50" s="663"/>
      <c r="G50" s="665"/>
      <c r="H50" s="667"/>
      <c r="I50" s="670"/>
      <c r="J50" s="181">
        <v>14</v>
      </c>
      <c r="K50" s="87">
        <v>49.8</v>
      </c>
      <c r="L50" s="112"/>
      <c r="M50" s="112"/>
      <c r="N50" s="112"/>
    </row>
    <row r="51" spans="1:14" x14ac:dyDescent="0.2">
      <c r="A51" s="661"/>
      <c r="B51" s="88" t="s">
        <v>241</v>
      </c>
      <c r="C51" s="663"/>
      <c r="D51" s="665"/>
      <c r="E51" s="667"/>
      <c r="F51" s="663"/>
      <c r="G51" s="665"/>
      <c r="H51" s="667"/>
      <c r="I51" s="670"/>
      <c r="J51" s="181">
        <v>13</v>
      </c>
      <c r="K51" s="87">
        <v>49.8</v>
      </c>
      <c r="L51" s="112"/>
      <c r="M51" s="112"/>
      <c r="N51" s="112"/>
    </row>
    <row r="52" spans="1:14" x14ac:dyDescent="0.2">
      <c r="A52" s="661"/>
      <c r="B52" s="88" t="s">
        <v>242</v>
      </c>
      <c r="C52" s="663"/>
      <c r="D52" s="665"/>
      <c r="E52" s="667"/>
      <c r="F52" s="663"/>
      <c r="G52" s="665"/>
      <c r="H52" s="667"/>
      <c r="I52" s="670"/>
      <c r="J52" s="181">
        <v>12</v>
      </c>
      <c r="K52" s="87">
        <v>49.8</v>
      </c>
      <c r="L52" s="112"/>
      <c r="M52" s="112"/>
      <c r="N52" s="112"/>
    </row>
    <row r="53" spans="1:14" x14ac:dyDescent="0.2">
      <c r="A53" s="661"/>
      <c r="B53" s="88" t="s">
        <v>243</v>
      </c>
      <c r="C53" s="663"/>
      <c r="D53" s="665"/>
      <c r="E53" s="667"/>
      <c r="F53" s="663"/>
      <c r="G53" s="665"/>
      <c r="H53" s="667"/>
      <c r="I53" s="670"/>
      <c r="J53" s="181">
        <v>11</v>
      </c>
      <c r="K53" s="87">
        <v>49.8</v>
      </c>
      <c r="L53" s="112"/>
      <c r="M53" s="112"/>
      <c r="N53" s="112"/>
    </row>
    <row r="54" spans="1:14" ht="13.5" thickBot="1" x14ac:dyDescent="0.25">
      <c r="A54" s="662"/>
      <c r="B54" s="70" t="s">
        <v>244</v>
      </c>
      <c r="C54" s="664"/>
      <c r="D54" s="666"/>
      <c r="E54" s="668"/>
      <c r="F54" s="664"/>
      <c r="G54" s="666"/>
      <c r="H54" s="668"/>
      <c r="I54" s="671"/>
      <c r="J54" s="182">
        <v>10</v>
      </c>
      <c r="K54" s="87">
        <v>49.8</v>
      </c>
      <c r="L54" s="183"/>
      <c r="M54" s="183"/>
      <c r="N54" s="183"/>
    </row>
    <row r="55" spans="1:14" ht="13.5" thickBot="1" x14ac:dyDescent="0.25">
      <c r="A55" s="71" t="s">
        <v>181</v>
      </c>
      <c r="B55" s="71" t="s">
        <v>182</v>
      </c>
      <c r="C55" s="72" t="s">
        <v>41</v>
      </c>
      <c r="D55" s="93">
        <v>0.3</v>
      </c>
      <c r="E55" s="74">
        <v>48.6</v>
      </c>
      <c r="F55" s="72" t="s">
        <v>49</v>
      </c>
      <c r="G55" s="73">
        <v>20</v>
      </c>
      <c r="H55" s="74">
        <v>49</v>
      </c>
      <c r="I55" s="76" t="s">
        <v>65</v>
      </c>
      <c r="J55" s="73">
        <v>81</v>
      </c>
      <c r="K55" s="74">
        <v>49.7</v>
      </c>
      <c r="L55" s="51">
        <v>0</v>
      </c>
      <c r="M55" s="51">
        <v>0</v>
      </c>
      <c r="N55" s="51">
        <v>0</v>
      </c>
    </row>
    <row r="56" spans="1:14" ht="26.25" thickBot="1" x14ac:dyDescent="0.25">
      <c r="A56" s="71" t="s">
        <v>112</v>
      </c>
      <c r="B56" s="71" t="s">
        <v>183</v>
      </c>
      <c r="C56" s="72" t="s">
        <v>41</v>
      </c>
      <c r="D56" s="93">
        <v>0.15</v>
      </c>
      <c r="E56" s="74">
        <v>48.6</v>
      </c>
      <c r="F56" s="72" t="s">
        <v>49</v>
      </c>
      <c r="G56" s="73">
        <v>20</v>
      </c>
      <c r="H56" s="74">
        <v>49</v>
      </c>
      <c r="I56" s="72" t="s">
        <v>65</v>
      </c>
      <c r="J56" s="73">
        <v>81</v>
      </c>
      <c r="K56" s="74">
        <v>49.7</v>
      </c>
      <c r="L56" s="51">
        <v>2.2999999999999998</v>
      </c>
      <c r="M56" s="51">
        <v>3.9</v>
      </c>
      <c r="N56" s="51">
        <v>3.7</v>
      </c>
    </row>
    <row r="57" spans="1:14" ht="13.5" thickBot="1" x14ac:dyDescent="0.25">
      <c r="A57" s="71" t="s">
        <v>113</v>
      </c>
      <c r="B57" s="71" t="s">
        <v>185</v>
      </c>
      <c r="C57" s="72" t="s">
        <v>41</v>
      </c>
      <c r="D57" s="93">
        <v>0.15</v>
      </c>
      <c r="E57" s="74">
        <v>48.6</v>
      </c>
      <c r="F57" s="72" t="s">
        <v>53</v>
      </c>
      <c r="G57" s="73">
        <v>20</v>
      </c>
      <c r="H57" s="74">
        <v>48.9</v>
      </c>
      <c r="I57" s="76" t="s">
        <v>157</v>
      </c>
      <c r="J57" s="73"/>
      <c r="K57" s="74"/>
      <c r="L57" s="51">
        <v>0</v>
      </c>
      <c r="M57" s="51">
        <v>0</v>
      </c>
      <c r="N57" s="51">
        <v>0</v>
      </c>
    </row>
    <row r="58" spans="1:14" ht="13.5" thickBot="1" x14ac:dyDescent="0.25">
      <c r="A58" s="44" t="s">
        <v>186</v>
      </c>
      <c r="B58" s="44" t="s">
        <v>187</v>
      </c>
      <c r="C58" s="94" t="s">
        <v>41</v>
      </c>
      <c r="D58" s="95">
        <v>0.3</v>
      </c>
      <c r="E58" s="96">
        <v>48.6</v>
      </c>
      <c r="F58" s="94" t="s">
        <v>53</v>
      </c>
      <c r="G58" s="97">
        <v>20</v>
      </c>
      <c r="H58" s="96">
        <v>48.9</v>
      </c>
      <c r="I58" s="76" t="s">
        <v>157</v>
      </c>
      <c r="J58" s="97"/>
      <c r="K58" s="96"/>
      <c r="L58" s="77">
        <v>4.4000000000000004</v>
      </c>
      <c r="M58" s="77">
        <v>8</v>
      </c>
      <c r="N58" s="77">
        <v>7.3</v>
      </c>
    </row>
    <row r="59" spans="1:14" x14ac:dyDescent="0.2">
      <c r="A59" s="630" t="s">
        <v>119</v>
      </c>
      <c r="B59" s="83" t="s">
        <v>172</v>
      </c>
      <c r="C59" s="645" t="s">
        <v>41</v>
      </c>
      <c r="D59" s="656">
        <v>0.15</v>
      </c>
      <c r="E59" s="652">
        <v>48.6</v>
      </c>
      <c r="F59" s="645" t="s">
        <v>53</v>
      </c>
      <c r="G59" s="655">
        <v>20</v>
      </c>
      <c r="H59" s="652">
        <v>48.9</v>
      </c>
      <c r="I59" s="645" t="s">
        <v>60</v>
      </c>
      <c r="J59" s="84">
        <v>76</v>
      </c>
      <c r="K59" s="184">
        <v>49.7</v>
      </c>
      <c r="L59" s="66">
        <v>1.5</v>
      </c>
      <c r="M59" s="66">
        <v>2.1</v>
      </c>
      <c r="N59" s="66">
        <v>1.8</v>
      </c>
    </row>
    <row r="60" spans="1:14" x14ac:dyDescent="0.2">
      <c r="A60" s="638"/>
      <c r="B60" s="85" t="s">
        <v>173</v>
      </c>
      <c r="C60" s="649"/>
      <c r="D60" s="658"/>
      <c r="E60" s="653"/>
      <c r="F60" s="649"/>
      <c r="G60" s="520"/>
      <c r="H60" s="653"/>
      <c r="I60" s="649"/>
      <c r="J60" s="86">
        <v>75</v>
      </c>
      <c r="K60" s="185">
        <v>49.7</v>
      </c>
      <c r="L60" s="88"/>
      <c r="M60" s="88"/>
      <c r="N60" s="88"/>
    </row>
    <row r="61" spans="1:14" x14ac:dyDescent="0.2">
      <c r="A61" s="638"/>
      <c r="B61" s="85" t="s">
        <v>174</v>
      </c>
      <c r="C61" s="649"/>
      <c r="D61" s="658"/>
      <c r="E61" s="653"/>
      <c r="F61" s="649"/>
      <c r="G61" s="520"/>
      <c r="H61" s="653"/>
      <c r="I61" s="649"/>
      <c r="J61" s="86">
        <v>74</v>
      </c>
      <c r="K61" s="185">
        <v>49.7</v>
      </c>
      <c r="L61" s="88"/>
      <c r="M61" s="88"/>
      <c r="N61" s="88"/>
    </row>
    <row r="62" spans="1:14" ht="13.5" thickBot="1" x14ac:dyDescent="0.25">
      <c r="A62" s="631"/>
      <c r="B62" s="89" t="s">
        <v>175</v>
      </c>
      <c r="C62" s="646"/>
      <c r="D62" s="657"/>
      <c r="E62" s="654"/>
      <c r="F62" s="646"/>
      <c r="G62" s="587"/>
      <c r="H62" s="654"/>
      <c r="I62" s="646"/>
      <c r="J62" s="90">
        <v>73</v>
      </c>
      <c r="K62" s="186">
        <v>49.7</v>
      </c>
      <c r="L62" s="70"/>
      <c r="M62" s="70"/>
      <c r="N62" s="70"/>
    </row>
    <row r="63" spans="1:14" ht="13.5" thickBot="1" x14ac:dyDescent="0.25">
      <c r="A63" s="44" t="s">
        <v>113</v>
      </c>
      <c r="B63" s="44" t="s">
        <v>184</v>
      </c>
      <c r="C63" s="94" t="s">
        <v>44</v>
      </c>
      <c r="D63" s="95">
        <v>0.15</v>
      </c>
      <c r="E63" s="96">
        <v>48.4</v>
      </c>
      <c r="F63" s="94" t="s">
        <v>58</v>
      </c>
      <c r="G63" s="97">
        <v>25</v>
      </c>
      <c r="H63" s="96">
        <v>48.9</v>
      </c>
      <c r="I63" s="187" t="s">
        <v>157</v>
      </c>
      <c r="J63" s="97"/>
      <c r="K63" s="188"/>
      <c r="L63" s="77">
        <v>5.3</v>
      </c>
      <c r="M63" s="77">
        <v>11.2</v>
      </c>
      <c r="N63" s="77">
        <v>11.4</v>
      </c>
    </row>
    <row r="64" spans="1:14" x14ac:dyDescent="0.2">
      <c r="A64" s="630" t="s">
        <v>115</v>
      </c>
      <c r="B64" s="52" t="s">
        <v>188</v>
      </c>
      <c r="C64" s="645" t="s">
        <v>44</v>
      </c>
      <c r="D64" s="656">
        <v>0.15</v>
      </c>
      <c r="E64" s="652">
        <v>48.4</v>
      </c>
      <c r="F64" s="645" t="s">
        <v>58</v>
      </c>
      <c r="G64" s="655">
        <v>25</v>
      </c>
      <c r="H64" s="652">
        <v>48.9</v>
      </c>
      <c r="I64" s="645" t="s">
        <v>62</v>
      </c>
      <c r="J64" s="84">
        <v>68</v>
      </c>
      <c r="K64" s="184">
        <v>49.7</v>
      </c>
      <c r="L64" s="66">
        <v>0.6</v>
      </c>
      <c r="M64" s="66">
        <v>1.1000000000000001</v>
      </c>
      <c r="N64" s="66">
        <v>1.3</v>
      </c>
    </row>
    <row r="65" spans="1:14" x14ac:dyDescent="0.2">
      <c r="A65" s="638"/>
      <c r="B65" s="56" t="s">
        <v>189</v>
      </c>
      <c r="C65" s="649"/>
      <c r="D65" s="658"/>
      <c r="E65" s="653"/>
      <c r="F65" s="649"/>
      <c r="G65" s="520"/>
      <c r="H65" s="653"/>
      <c r="I65" s="649"/>
      <c r="J65" s="86">
        <v>67</v>
      </c>
      <c r="K65" s="185">
        <v>49.7</v>
      </c>
      <c r="L65" s="88"/>
      <c r="M65" s="88"/>
      <c r="N65" s="88"/>
    </row>
    <row r="66" spans="1:14" x14ac:dyDescent="0.2">
      <c r="A66" s="638"/>
      <c r="B66" s="56" t="s">
        <v>190</v>
      </c>
      <c r="C66" s="649"/>
      <c r="D66" s="658"/>
      <c r="E66" s="653"/>
      <c r="F66" s="649"/>
      <c r="G66" s="520"/>
      <c r="H66" s="653"/>
      <c r="I66" s="649"/>
      <c r="J66" s="86">
        <v>66</v>
      </c>
      <c r="K66" s="185">
        <v>49.7</v>
      </c>
      <c r="L66" s="88"/>
      <c r="M66" s="88"/>
      <c r="N66" s="88"/>
    </row>
    <row r="67" spans="1:14" ht="13.5" thickBot="1" x14ac:dyDescent="0.25">
      <c r="A67" s="631"/>
      <c r="B67" s="60" t="s">
        <v>191</v>
      </c>
      <c r="C67" s="646"/>
      <c r="D67" s="657"/>
      <c r="E67" s="654"/>
      <c r="F67" s="646"/>
      <c r="G67" s="587"/>
      <c r="H67" s="654"/>
      <c r="I67" s="646"/>
      <c r="J67" s="90">
        <v>65</v>
      </c>
      <c r="K67" s="186">
        <v>49.7</v>
      </c>
      <c r="L67" s="70"/>
      <c r="M67" s="70"/>
      <c r="N67" s="70"/>
    </row>
    <row r="68" spans="1:14" x14ac:dyDescent="0.2">
      <c r="A68" s="630" t="s">
        <v>245</v>
      </c>
      <c r="B68" s="66" t="s">
        <v>246</v>
      </c>
      <c r="C68" s="645" t="s">
        <v>44</v>
      </c>
      <c r="D68" s="656">
        <v>0.15</v>
      </c>
      <c r="E68" s="652">
        <v>48.4</v>
      </c>
      <c r="F68" s="645" t="s">
        <v>58</v>
      </c>
      <c r="G68" s="655">
        <v>25</v>
      </c>
      <c r="H68" s="652">
        <v>48.9</v>
      </c>
      <c r="I68" s="645" t="s">
        <v>59</v>
      </c>
      <c r="J68" s="79">
        <v>60</v>
      </c>
      <c r="K68" s="189">
        <v>49.7</v>
      </c>
      <c r="L68" s="152"/>
      <c r="M68" s="152"/>
      <c r="N68" s="152"/>
    </row>
    <row r="69" spans="1:14" ht="13.5" thickBot="1" x14ac:dyDescent="0.25">
      <c r="A69" s="631"/>
      <c r="B69" s="70" t="s">
        <v>247</v>
      </c>
      <c r="C69" s="646"/>
      <c r="D69" s="657"/>
      <c r="E69" s="654"/>
      <c r="F69" s="659"/>
      <c r="G69" s="660"/>
      <c r="H69" s="654"/>
      <c r="I69" s="646"/>
      <c r="J69" s="68">
        <v>59</v>
      </c>
      <c r="K69" s="189">
        <v>49.7</v>
      </c>
      <c r="L69" s="152">
        <v>0.6</v>
      </c>
      <c r="M69" s="152">
        <v>0.8</v>
      </c>
      <c r="N69" s="152">
        <v>0.8</v>
      </c>
    </row>
    <row r="70" spans="1:14" ht="13.5" thickBot="1" x14ac:dyDescent="0.25">
      <c r="A70" s="71" t="s">
        <v>248</v>
      </c>
      <c r="B70" s="71" t="s">
        <v>249</v>
      </c>
      <c r="C70" s="72" t="s">
        <v>49</v>
      </c>
      <c r="D70" s="74">
        <v>0.3</v>
      </c>
      <c r="E70" s="74">
        <v>48.2</v>
      </c>
      <c r="F70" s="72" t="s">
        <v>61</v>
      </c>
      <c r="G70" s="73">
        <v>30</v>
      </c>
      <c r="H70" s="74">
        <v>48.9</v>
      </c>
      <c r="I70" s="76" t="s">
        <v>157</v>
      </c>
      <c r="J70" s="73"/>
      <c r="K70" s="74"/>
      <c r="L70" s="51">
        <v>0</v>
      </c>
      <c r="M70" s="51">
        <v>0</v>
      </c>
      <c r="N70" s="51">
        <v>0</v>
      </c>
    </row>
    <row r="71" spans="1:14" ht="13.5" thickBot="1" x14ac:dyDescent="0.25">
      <c r="A71" s="44" t="s">
        <v>250</v>
      </c>
      <c r="B71" s="44" t="s">
        <v>251</v>
      </c>
      <c r="C71" s="94" t="s">
        <v>49</v>
      </c>
      <c r="D71" s="95">
        <v>0.15</v>
      </c>
      <c r="E71" s="96">
        <v>48.2</v>
      </c>
      <c r="F71" s="94" t="s">
        <v>61</v>
      </c>
      <c r="G71" s="97">
        <v>30</v>
      </c>
      <c r="H71" s="96">
        <v>48.9</v>
      </c>
      <c r="I71" s="76" t="s">
        <v>157</v>
      </c>
      <c r="J71" s="97"/>
      <c r="K71" s="96"/>
      <c r="L71" s="77">
        <v>9.6999999999999993</v>
      </c>
      <c r="M71" s="77">
        <v>12.9</v>
      </c>
      <c r="N71" s="77">
        <v>13.1</v>
      </c>
    </row>
    <row r="72" spans="1:14" ht="26.25" thickBot="1" x14ac:dyDescent="0.25">
      <c r="A72" s="71" t="s">
        <v>176</v>
      </c>
      <c r="B72" s="75" t="s">
        <v>252</v>
      </c>
      <c r="C72" s="72" t="s">
        <v>53</v>
      </c>
      <c r="D72" s="92">
        <v>0.15</v>
      </c>
      <c r="E72" s="74">
        <v>48</v>
      </c>
      <c r="F72" s="72" t="s">
        <v>63</v>
      </c>
      <c r="G72" s="73">
        <v>35</v>
      </c>
      <c r="H72" s="74">
        <v>48.9</v>
      </c>
      <c r="I72" s="72" t="s">
        <v>56</v>
      </c>
      <c r="J72" s="73">
        <v>54</v>
      </c>
      <c r="K72" s="74">
        <v>49.7</v>
      </c>
      <c r="L72" s="51">
        <v>1.1000000000000001</v>
      </c>
      <c r="M72" s="51">
        <v>1.3</v>
      </c>
      <c r="N72" s="51">
        <v>1.4</v>
      </c>
    </row>
    <row r="73" spans="1:14" x14ac:dyDescent="0.2">
      <c r="A73" s="630" t="s">
        <v>177</v>
      </c>
      <c r="B73" s="66" t="s">
        <v>178</v>
      </c>
      <c r="C73" s="645" t="s">
        <v>53</v>
      </c>
      <c r="D73" s="656">
        <v>0.15</v>
      </c>
      <c r="E73" s="652">
        <v>48</v>
      </c>
      <c r="F73" s="645" t="s">
        <v>63</v>
      </c>
      <c r="G73" s="655">
        <v>35</v>
      </c>
      <c r="H73" s="652">
        <v>48.9</v>
      </c>
      <c r="I73" s="645" t="s">
        <v>54</v>
      </c>
      <c r="J73" s="84">
        <v>49</v>
      </c>
      <c r="K73" s="80">
        <v>49.7</v>
      </c>
      <c r="L73" s="66">
        <v>0.2</v>
      </c>
      <c r="M73" s="66">
        <v>0.3</v>
      </c>
      <c r="N73" s="66">
        <v>0.4</v>
      </c>
    </row>
    <row r="74" spans="1:14" x14ac:dyDescent="0.2">
      <c r="A74" s="638"/>
      <c r="B74" s="88" t="s">
        <v>179</v>
      </c>
      <c r="C74" s="649"/>
      <c r="D74" s="658"/>
      <c r="E74" s="653"/>
      <c r="F74" s="649"/>
      <c r="G74" s="520"/>
      <c r="H74" s="653"/>
      <c r="I74" s="649"/>
      <c r="J74" s="86">
        <v>48</v>
      </c>
      <c r="K74" s="190">
        <v>49.7</v>
      </c>
      <c r="L74" s="88"/>
      <c r="M74" s="88"/>
      <c r="N74" s="88"/>
    </row>
    <row r="75" spans="1:14" ht="13.5" thickBot="1" x14ac:dyDescent="0.25">
      <c r="A75" s="631"/>
      <c r="B75" s="70" t="s">
        <v>180</v>
      </c>
      <c r="C75" s="646"/>
      <c r="D75" s="657"/>
      <c r="E75" s="654"/>
      <c r="F75" s="646"/>
      <c r="G75" s="587"/>
      <c r="H75" s="654"/>
      <c r="I75" s="646"/>
      <c r="J75" s="90">
        <v>47</v>
      </c>
      <c r="K75" s="191">
        <v>49.7</v>
      </c>
      <c r="L75" s="70"/>
      <c r="M75" s="70"/>
      <c r="N75" s="70"/>
    </row>
    <row r="76" spans="1:14" ht="39" thickBot="1" x14ac:dyDescent="0.25">
      <c r="A76" s="630" t="s">
        <v>253</v>
      </c>
      <c r="B76" s="52" t="s">
        <v>254</v>
      </c>
      <c r="C76" s="645" t="s">
        <v>53</v>
      </c>
      <c r="D76" s="656">
        <v>0.15</v>
      </c>
      <c r="E76" s="652">
        <v>48</v>
      </c>
      <c r="F76" s="645" t="s">
        <v>63</v>
      </c>
      <c r="G76" s="655">
        <v>35</v>
      </c>
      <c r="H76" s="652">
        <v>48.9</v>
      </c>
      <c r="I76" s="192" t="s">
        <v>50</v>
      </c>
      <c r="J76" s="97">
        <v>42</v>
      </c>
      <c r="K76" s="188">
        <v>49.7</v>
      </c>
      <c r="L76" s="77">
        <v>1.8</v>
      </c>
      <c r="M76" s="77">
        <v>2.8</v>
      </c>
      <c r="N76" s="77">
        <v>4.8</v>
      </c>
    </row>
    <row r="77" spans="1:14" ht="26.25" thickBot="1" x14ac:dyDescent="0.25">
      <c r="A77" s="631"/>
      <c r="B77" s="60" t="s">
        <v>192</v>
      </c>
      <c r="C77" s="646"/>
      <c r="D77" s="657"/>
      <c r="E77" s="654"/>
      <c r="F77" s="646"/>
      <c r="G77" s="587"/>
      <c r="H77" s="654"/>
      <c r="I77" s="172">
        <v>15</v>
      </c>
      <c r="J77" s="193">
        <v>37</v>
      </c>
      <c r="K77" s="194">
        <v>49.7</v>
      </c>
      <c r="L77" s="59">
        <v>2.1</v>
      </c>
      <c r="M77" s="59">
        <v>3.3</v>
      </c>
      <c r="N77" s="59">
        <v>3.6</v>
      </c>
    </row>
    <row r="78" spans="1:14" ht="26.25" thickBot="1" x14ac:dyDescent="0.25">
      <c r="A78" s="44" t="s">
        <v>116</v>
      </c>
      <c r="B78" s="44" t="s">
        <v>255</v>
      </c>
      <c r="C78" s="94" t="s">
        <v>53</v>
      </c>
      <c r="D78" s="95">
        <v>0.3</v>
      </c>
      <c r="E78" s="96">
        <v>48</v>
      </c>
      <c r="F78" s="94" t="s">
        <v>63</v>
      </c>
      <c r="G78" s="97">
        <v>35</v>
      </c>
      <c r="H78" s="96">
        <v>48.9</v>
      </c>
      <c r="I78" s="76" t="s">
        <v>157</v>
      </c>
      <c r="J78" s="97"/>
      <c r="K78" s="96"/>
      <c r="L78" s="77">
        <v>4.3</v>
      </c>
      <c r="M78" s="77">
        <v>8.1</v>
      </c>
      <c r="N78" s="77">
        <v>7.7</v>
      </c>
    </row>
    <row r="79" spans="1:14" ht="26.25" thickBot="1" x14ac:dyDescent="0.25">
      <c r="A79" s="44" t="s">
        <v>115</v>
      </c>
      <c r="B79" s="44" t="s">
        <v>256</v>
      </c>
      <c r="C79" s="94" t="s">
        <v>58</v>
      </c>
      <c r="D79" s="99">
        <v>0.15</v>
      </c>
      <c r="E79" s="96">
        <v>47.8</v>
      </c>
      <c r="F79" s="94" t="s">
        <v>38</v>
      </c>
      <c r="G79" s="97">
        <v>35</v>
      </c>
      <c r="H79" s="96">
        <v>48.8</v>
      </c>
      <c r="I79" s="76" t="s">
        <v>157</v>
      </c>
      <c r="J79" s="97"/>
      <c r="K79" s="96"/>
      <c r="L79" s="77">
        <v>9.8000000000000007</v>
      </c>
      <c r="M79" s="77">
        <v>14.5</v>
      </c>
      <c r="N79" s="77">
        <v>15</v>
      </c>
    </row>
    <row r="80" spans="1:14" ht="51.75" thickBot="1" x14ac:dyDescent="0.25">
      <c r="A80" s="195" t="s">
        <v>193</v>
      </c>
      <c r="B80" s="75" t="s">
        <v>194</v>
      </c>
      <c r="C80" s="72" t="s">
        <v>61</v>
      </c>
      <c r="D80" s="100">
        <v>0.3</v>
      </c>
      <c r="E80" s="74">
        <v>47.6</v>
      </c>
      <c r="F80" s="72" t="s">
        <v>53</v>
      </c>
      <c r="G80" s="73">
        <v>20</v>
      </c>
      <c r="H80" s="74">
        <v>48.9</v>
      </c>
      <c r="I80" s="72" t="s">
        <v>43</v>
      </c>
      <c r="J80" s="73">
        <v>32</v>
      </c>
      <c r="K80" s="74">
        <v>49.7</v>
      </c>
      <c r="L80" s="51">
        <v>1.2</v>
      </c>
      <c r="M80" s="51">
        <v>4.3</v>
      </c>
      <c r="N80" s="51">
        <v>2.2000000000000002</v>
      </c>
    </row>
    <row r="81" spans="1:14" x14ac:dyDescent="0.2">
      <c r="A81" s="630" t="s">
        <v>117</v>
      </c>
      <c r="B81" s="63" t="s">
        <v>195</v>
      </c>
      <c r="C81" s="645" t="s">
        <v>61</v>
      </c>
      <c r="D81" s="650">
        <v>0.15</v>
      </c>
      <c r="E81" s="652">
        <v>47.6</v>
      </c>
      <c r="F81" s="645" t="s">
        <v>39</v>
      </c>
      <c r="G81" s="655">
        <v>40</v>
      </c>
      <c r="H81" s="642">
        <v>48.8</v>
      </c>
      <c r="I81" s="76" t="s">
        <v>157</v>
      </c>
      <c r="J81" s="101"/>
      <c r="K81" s="102"/>
      <c r="L81" s="51">
        <v>5</v>
      </c>
      <c r="M81" s="51">
        <v>7.6</v>
      </c>
      <c r="N81" s="51">
        <v>8.5</v>
      </c>
    </row>
    <row r="82" spans="1:14" x14ac:dyDescent="0.2">
      <c r="A82" s="638"/>
      <c r="B82" s="81" t="s">
        <v>196</v>
      </c>
      <c r="C82" s="649"/>
      <c r="D82" s="523"/>
      <c r="E82" s="653"/>
      <c r="F82" s="649"/>
      <c r="G82" s="520"/>
      <c r="H82" s="643"/>
      <c r="I82" s="647" t="s">
        <v>42</v>
      </c>
      <c r="J82" s="103">
        <v>27</v>
      </c>
      <c r="K82" s="196">
        <v>49.7</v>
      </c>
      <c r="L82" s="104">
        <v>1</v>
      </c>
      <c r="M82" s="104">
        <v>1</v>
      </c>
      <c r="N82" s="104">
        <v>1</v>
      </c>
    </row>
    <row r="83" spans="1:14" x14ac:dyDescent="0.2">
      <c r="A83" s="638"/>
      <c r="B83" s="81" t="s">
        <v>142</v>
      </c>
      <c r="C83" s="649"/>
      <c r="D83" s="523"/>
      <c r="E83" s="653"/>
      <c r="F83" s="649"/>
      <c r="G83" s="520"/>
      <c r="H83" s="643"/>
      <c r="I83" s="647"/>
      <c r="J83" s="105">
        <v>26</v>
      </c>
      <c r="K83" s="87">
        <v>49.7</v>
      </c>
      <c r="L83" s="88">
        <v>0</v>
      </c>
      <c r="M83" s="88">
        <v>0</v>
      </c>
      <c r="N83" s="88">
        <v>0</v>
      </c>
    </row>
    <row r="84" spans="1:14" ht="13.5" thickBot="1" x14ac:dyDescent="0.25">
      <c r="A84" s="631"/>
      <c r="B84" s="67" t="s">
        <v>143</v>
      </c>
      <c r="C84" s="646"/>
      <c r="D84" s="651"/>
      <c r="E84" s="654"/>
      <c r="F84" s="646"/>
      <c r="G84" s="587"/>
      <c r="H84" s="644"/>
      <c r="I84" s="648"/>
      <c r="J84" s="106">
        <v>25</v>
      </c>
      <c r="K84" s="91">
        <v>49.7</v>
      </c>
      <c r="L84" s="59">
        <v>0.2</v>
      </c>
      <c r="M84" s="59">
        <v>0.6</v>
      </c>
      <c r="N84" s="59">
        <v>0.6</v>
      </c>
    </row>
    <row r="85" spans="1:14" ht="39" thickBot="1" x14ac:dyDescent="0.25">
      <c r="A85" s="71" t="s">
        <v>111</v>
      </c>
      <c r="B85" s="98" t="s">
        <v>257</v>
      </c>
      <c r="C85" s="94" t="s">
        <v>63</v>
      </c>
      <c r="D85" s="95">
        <v>0.15</v>
      </c>
      <c r="E85" s="96">
        <v>47.4</v>
      </c>
      <c r="F85" s="94" t="s">
        <v>39</v>
      </c>
      <c r="G85" s="97">
        <v>40</v>
      </c>
      <c r="H85" s="96">
        <v>48.8</v>
      </c>
      <c r="I85" s="94" t="s">
        <v>64</v>
      </c>
      <c r="J85" s="97">
        <v>20</v>
      </c>
      <c r="K85" s="96">
        <v>49.7</v>
      </c>
      <c r="L85" s="77">
        <v>2.1</v>
      </c>
      <c r="M85" s="77">
        <v>3</v>
      </c>
      <c r="N85" s="77">
        <v>2.9</v>
      </c>
    </row>
    <row r="86" spans="1:14" ht="39" thickBot="1" x14ac:dyDescent="0.25">
      <c r="A86" s="71" t="s">
        <v>118</v>
      </c>
      <c r="B86" s="98" t="s">
        <v>258</v>
      </c>
      <c r="C86" s="94" t="s">
        <v>63</v>
      </c>
      <c r="D86" s="99">
        <v>0.3</v>
      </c>
      <c r="E86" s="96">
        <v>47.4</v>
      </c>
      <c r="F86" s="94" t="s">
        <v>40</v>
      </c>
      <c r="G86" s="97">
        <v>45</v>
      </c>
      <c r="H86" s="96">
        <v>48.8</v>
      </c>
      <c r="I86" s="76" t="s">
        <v>157</v>
      </c>
      <c r="J86" s="110"/>
      <c r="K86" s="107"/>
      <c r="L86" s="59">
        <v>6</v>
      </c>
      <c r="M86" s="59">
        <v>9</v>
      </c>
      <c r="N86" s="59">
        <v>10</v>
      </c>
    </row>
    <row r="87" spans="1:14" x14ac:dyDescent="0.2">
      <c r="A87" s="630" t="s">
        <v>177</v>
      </c>
      <c r="B87" s="52" t="s">
        <v>197</v>
      </c>
      <c r="C87" s="645" t="s">
        <v>38</v>
      </c>
      <c r="D87" s="650">
        <v>0.15</v>
      </c>
      <c r="E87" s="652">
        <v>47.2</v>
      </c>
      <c r="F87" s="645" t="s">
        <v>40</v>
      </c>
      <c r="G87" s="655">
        <v>45</v>
      </c>
      <c r="H87" s="652">
        <v>48.8</v>
      </c>
      <c r="I87" s="645" t="s">
        <v>40</v>
      </c>
      <c r="J87" s="84">
        <v>15</v>
      </c>
      <c r="K87" s="80">
        <v>49.7</v>
      </c>
      <c r="L87" s="66">
        <v>0.4</v>
      </c>
      <c r="M87" s="66">
        <v>0.7</v>
      </c>
      <c r="N87" s="66">
        <v>0.7</v>
      </c>
    </row>
    <row r="88" spans="1:14" x14ac:dyDescent="0.2">
      <c r="A88" s="638"/>
      <c r="B88" s="81" t="s">
        <v>198</v>
      </c>
      <c r="C88" s="649"/>
      <c r="D88" s="523"/>
      <c r="E88" s="653"/>
      <c r="F88" s="649"/>
      <c r="G88" s="520"/>
      <c r="H88" s="653"/>
      <c r="I88" s="649"/>
      <c r="J88" s="111">
        <v>14</v>
      </c>
      <c r="K88" s="87">
        <v>49.7</v>
      </c>
      <c r="L88" s="88"/>
      <c r="M88" s="88"/>
      <c r="N88" s="88"/>
    </row>
    <row r="89" spans="1:14" x14ac:dyDescent="0.2">
      <c r="A89" s="638"/>
      <c r="B89" s="56" t="s">
        <v>199</v>
      </c>
      <c r="C89" s="649"/>
      <c r="D89" s="523"/>
      <c r="E89" s="653"/>
      <c r="F89" s="649"/>
      <c r="G89" s="520"/>
      <c r="H89" s="653"/>
      <c r="I89" s="649"/>
      <c r="J89" s="57">
        <v>13</v>
      </c>
      <c r="K89" s="87">
        <v>49.7</v>
      </c>
      <c r="L89" s="112"/>
      <c r="M89" s="112"/>
      <c r="N89" s="112"/>
    </row>
    <row r="90" spans="1:14" x14ac:dyDescent="0.2">
      <c r="A90" s="638"/>
      <c r="B90" s="113" t="s">
        <v>200</v>
      </c>
      <c r="C90" s="649"/>
      <c r="D90" s="523"/>
      <c r="E90" s="653"/>
      <c r="F90" s="649"/>
      <c r="G90" s="520"/>
      <c r="H90" s="653"/>
      <c r="I90" s="649"/>
      <c r="J90" s="114">
        <v>12</v>
      </c>
      <c r="K90" s="87">
        <v>49.7</v>
      </c>
      <c r="L90" s="112"/>
      <c r="M90" s="112"/>
      <c r="N90" s="112"/>
    </row>
    <row r="91" spans="1:14" x14ac:dyDescent="0.2">
      <c r="A91" s="638"/>
      <c r="B91" s="113" t="s">
        <v>201</v>
      </c>
      <c r="C91" s="649"/>
      <c r="D91" s="523"/>
      <c r="E91" s="653"/>
      <c r="F91" s="649"/>
      <c r="G91" s="520"/>
      <c r="H91" s="653"/>
      <c r="I91" s="649"/>
      <c r="J91" s="114">
        <v>11</v>
      </c>
      <c r="K91" s="87">
        <v>49.7</v>
      </c>
      <c r="L91" s="112"/>
      <c r="M91" s="112"/>
      <c r="N91" s="112"/>
    </row>
    <row r="92" spans="1:14" ht="13.5" thickBot="1" x14ac:dyDescent="0.25">
      <c r="A92" s="631"/>
      <c r="B92" s="60" t="s">
        <v>202</v>
      </c>
      <c r="C92" s="646"/>
      <c r="D92" s="651"/>
      <c r="E92" s="654"/>
      <c r="F92" s="646"/>
      <c r="G92" s="587"/>
      <c r="H92" s="654"/>
      <c r="I92" s="646"/>
      <c r="J92" s="115">
        <v>10</v>
      </c>
      <c r="K92" s="91">
        <v>49.7</v>
      </c>
      <c r="L92" s="42"/>
      <c r="M92" s="42"/>
      <c r="N92" s="42"/>
    </row>
    <row r="93" spans="1:14" ht="39" thickBot="1" x14ac:dyDescent="0.25">
      <c r="A93" s="71" t="s">
        <v>118</v>
      </c>
      <c r="B93" s="98" t="s">
        <v>259</v>
      </c>
      <c r="C93" s="94" t="s">
        <v>38</v>
      </c>
      <c r="D93" s="99">
        <v>0.3</v>
      </c>
      <c r="E93" s="96">
        <v>47.2</v>
      </c>
      <c r="F93" s="94" t="s">
        <v>64</v>
      </c>
      <c r="G93" s="97">
        <v>50</v>
      </c>
      <c r="H93" s="96">
        <v>48.8</v>
      </c>
      <c r="I93" s="76" t="s">
        <v>157</v>
      </c>
      <c r="J93" s="109"/>
      <c r="K93" s="108"/>
      <c r="L93" s="77">
        <v>8.8000000000000007</v>
      </c>
      <c r="M93" s="77">
        <v>13.2</v>
      </c>
      <c r="N93" s="77">
        <v>13.7</v>
      </c>
    </row>
    <row r="94" spans="1:14" ht="26.25" thickBot="1" x14ac:dyDescent="0.25">
      <c r="A94" s="71" t="s">
        <v>154</v>
      </c>
      <c r="B94" s="98" t="s">
        <v>211</v>
      </c>
      <c r="C94" s="45" t="s">
        <v>39</v>
      </c>
      <c r="D94" s="136">
        <v>0.3</v>
      </c>
      <c r="E94" s="47">
        <v>47</v>
      </c>
      <c r="F94" s="45" t="s">
        <v>42</v>
      </c>
      <c r="G94" s="46">
        <v>50</v>
      </c>
      <c r="H94" s="47">
        <v>48.7</v>
      </c>
      <c r="I94" s="45" t="s">
        <v>39</v>
      </c>
      <c r="J94" s="46">
        <v>26</v>
      </c>
      <c r="K94" s="47">
        <v>49.6</v>
      </c>
      <c r="L94" s="49">
        <v>3.4</v>
      </c>
      <c r="M94" s="49">
        <v>2.5</v>
      </c>
      <c r="N94" s="49">
        <v>3</v>
      </c>
    </row>
    <row r="95" spans="1:14" ht="13.5" thickBot="1" x14ac:dyDescent="0.25">
      <c r="A95" s="71" t="s">
        <v>119</v>
      </c>
      <c r="B95" s="44" t="s">
        <v>212</v>
      </c>
      <c r="C95" s="128" t="s">
        <v>39</v>
      </c>
      <c r="D95" s="129">
        <v>0.15</v>
      </c>
      <c r="E95" s="130">
        <v>47</v>
      </c>
      <c r="F95" s="45" t="s">
        <v>42</v>
      </c>
      <c r="G95" s="46">
        <v>50</v>
      </c>
      <c r="H95" s="47">
        <v>48.7</v>
      </c>
      <c r="I95" s="76" t="s">
        <v>157</v>
      </c>
      <c r="J95" s="46"/>
      <c r="K95" s="47"/>
      <c r="L95" s="49">
        <v>3.8</v>
      </c>
      <c r="M95" s="49">
        <v>6</v>
      </c>
      <c r="N95" s="49">
        <v>6.7</v>
      </c>
    </row>
    <row r="96" spans="1:14" ht="25.5" x14ac:dyDescent="0.2">
      <c r="A96" s="630" t="s">
        <v>122</v>
      </c>
      <c r="B96" s="52" t="s">
        <v>213</v>
      </c>
      <c r="C96" s="620" t="s">
        <v>39</v>
      </c>
      <c r="D96" s="622">
        <v>0.3</v>
      </c>
      <c r="E96" s="624">
        <v>47</v>
      </c>
      <c r="F96" s="620" t="s">
        <v>43</v>
      </c>
      <c r="G96" s="626">
        <v>55</v>
      </c>
      <c r="H96" s="624">
        <v>48.7</v>
      </c>
      <c r="I96" s="620" t="s">
        <v>38</v>
      </c>
      <c r="J96" s="53">
        <v>21</v>
      </c>
      <c r="K96" s="54">
        <v>49.6</v>
      </c>
      <c r="L96" s="126">
        <v>0.3</v>
      </c>
      <c r="M96" s="126">
        <v>1.6</v>
      </c>
      <c r="N96" s="126">
        <v>1</v>
      </c>
    </row>
    <row r="97" spans="1:14" ht="26.25" thickBot="1" x14ac:dyDescent="0.25">
      <c r="A97" s="631"/>
      <c r="B97" s="60" t="s">
        <v>214</v>
      </c>
      <c r="C97" s="621"/>
      <c r="D97" s="623"/>
      <c r="E97" s="625"/>
      <c r="F97" s="621"/>
      <c r="G97" s="627"/>
      <c r="H97" s="625"/>
      <c r="I97" s="621"/>
      <c r="J97" s="61">
        <v>20</v>
      </c>
      <c r="K97" s="153">
        <v>49.6</v>
      </c>
      <c r="L97" s="183">
        <v>0.3</v>
      </c>
      <c r="M97" s="183">
        <v>1.8</v>
      </c>
      <c r="N97" s="183">
        <v>0.7</v>
      </c>
    </row>
    <row r="98" spans="1:14" ht="64.5" thickBot="1" x14ac:dyDescent="0.25">
      <c r="A98" s="51" t="s">
        <v>120</v>
      </c>
      <c r="B98" s="131" t="s">
        <v>215</v>
      </c>
      <c r="C98" s="116" t="s">
        <v>40</v>
      </c>
      <c r="D98" s="117">
        <v>0.15</v>
      </c>
      <c r="E98" s="118">
        <v>46.8</v>
      </c>
      <c r="F98" s="116" t="s">
        <v>43</v>
      </c>
      <c r="G98" s="132" t="s">
        <v>216</v>
      </c>
      <c r="H98" s="133" t="s">
        <v>217</v>
      </c>
      <c r="I98" s="116" t="s">
        <v>63</v>
      </c>
      <c r="J98" s="132" t="s">
        <v>45</v>
      </c>
      <c r="K98" s="134" t="s">
        <v>260</v>
      </c>
      <c r="L98" s="120">
        <v>2</v>
      </c>
      <c r="M98" s="120">
        <v>3.9</v>
      </c>
      <c r="N98" s="120">
        <v>3.6</v>
      </c>
    </row>
    <row r="99" spans="1:14" ht="36.75" thickBot="1" x14ac:dyDescent="0.25">
      <c r="A99" s="77" t="s">
        <v>218</v>
      </c>
      <c r="B99" s="135" t="s">
        <v>261</v>
      </c>
      <c r="C99" s="45" t="s">
        <v>40</v>
      </c>
      <c r="D99" s="136">
        <v>0.15</v>
      </c>
      <c r="E99" s="47">
        <v>46.8</v>
      </c>
      <c r="F99" s="45" t="s">
        <v>45</v>
      </c>
      <c r="G99" s="46">
        <v>60</v>
      </c>
      <c r="H99" s="47">
        <v>48.7</v>
      </c>
      <c r="I99" s="45" t="s">
        <v>61</v>
      </c>
      <c r="J99" s="46">
        <v>10</v>
      </c>
      <c r="K99" s="47">
        <v>49.6</v>
      </c>
      <c r="L99" s="49">
        <v>2.2999999999999998</v>
      </c>
      <c r="M99" s="49">
        <v>3.8</v>
      </c>
      <c r="N99" s="49">
        <v>3.5</v>
      </c>
    </row>
    <row r="100" spans="1:14" x14ac:dyDescent="0.2">
      <c r="A100" s="630" t="s">
        <v>121</v>
      </c>
      <c r="B100" s="52" t="s">
        <v>219</v>
      </c>
      <c r="C100" s="620" t="s">
        <v>64</v>
      </c>
      <c r="D100" s="622">
        <v>0.15</v>
      </c>
      <c r="E100" s="624">
        <v>46.6</v>
      </c>
      <c r="F100" s="620" t="s">
        <v>45</v>
      </c>
      <c r="G100" s="626">
        <v>60</v>
      </c>
      <c r="H100" s="624">
        <v>48.7</v>
      </c>
      <c r="I100" s="620" t="s">
        <v>58</v>
      </c>
      <c r="J100" s="64">
        <v>23</v>
      </c>
      <c r="K100" s="65">
        <v>49.5</v>
      </c>
      <c r="L100" s="126">
        <v>0.1</v>
      </c>
      <c r="M100" s="126">
        <v>0.5</v>
      </c>
      <c r="N100" s="126">
        <v>0.4</v>
      </c>
    </row>
    <row r="101" spans="1:14" x14ac:dyDescent="0.2">
      <c r="A101" s="638"/>
      <c r="B101" s="113" t="s">
        <v>220</v>
      </c>
      <c r="C101" s="639"/>
      <c r="D101" s="640"/>
      <c r="E101" s="641"/>
      <c r="F101" s="639"/>
      <c r="G101" s="531"/>
      <c r="H101" s="641"/>
      <c r="I101" s="639"/>
      <c r="J101" s="197">
        <v>22</v>
      </c>
      <c r="K101" s="137">
        <v>49.5</v>
      </c>
      <c r="L101" s="198">
        <v>0.1</v>
      </c>
      <c r="M101" s="198">
        <v>0.5</v>
      </c>
      <c r="N101" s="198">
        <v>0.4</v>
      </c>
    </row>
    <row r="102" spans="1:14" x14ac:dyDescent="0.2">
      <c r="A102" s="638"/>
      <c r="B102" s="113" t="s">
        <v>221</v>
      </c>
      <c r="C102" s="639"/>
      <c r="D102" s="640"/>
      <c r="E102" s="641"/>
      <c r="F102" s="639"/>
      <c r="G102" s="531"/>
      <c r="H102" s="641"/>
      <c r="I102" s="639"/>
      <c r="J102" s="197">
        <v>21</v>
      </c>
      <c r="K102" s="137">
        <v>49.5</v>
      </c>
      <c r="L102" s="198">
        <v>0</v>
      </c>
      <c r="M102" s="198">
        <v>0</v>
      </c>
      <c r="N102" s="198">
        <v>0</v>
      </c>
    </row>
    <row r="103" spans="1:14" ht="13.5" thickBot="1" x14ac:dyDescent="0.25">
      <c r="A103" s="631"/>
      <c r="B103" s="41" t="s">
        <v>222</v>
      </c>
      <c r="C103" s="621"/>
      <c r="D103" s="623"/>
      <c r="E103" s="625"/>
      <c r="F103" s="621"/>
      <c r="G103" s="627"/>
      <c r="H103" s="625"/>
      <c r="I103" s="621"/>
      <c r="J103" s="199">
        <v>20</v>
      </c>
      <c r="K103" s="69">
        <v>49.5</v>
      </c>
      <c r="L103" s="200">
        <v>0</v>
      </c>
      <c r="M103" s="200">
        <v>0</v>
      </c>
      <c r="N103" s="200">
        <v>0</v>
      </c>
    </row>
    <row r="104" spans="1:14" ht="58.5" thickBot="1" x14ac:dyDescent="0.25">
      <c r="A104" s="48" t="s">
        <v>123</v>
      </c>
      <c r="B104" s="49" t="s">
        <v>124</v>
      </c>
      <c r="C104" s="139">
        <v>12</v>
      </c>
      <c r="D104" s="140">
        <v>0.15</v>
      </c>
      <c r="E104" s="141">
        <v>46.6</v>
      </c>
      <c r="F104" s="138">
        <v>15</v>
      </c>
      <c r="G104" s="142">
        <v>60</v>
      </c>
      <c r="H104" s="143">
        <v>48.7</v>
      </c>
      <c r="I104" s="138">
        <v>5</v>
      </c>
      <c r="J104" s="150">
        <v>15</v>
      </c>
      <c r="K104" s="78" t="s">
        <v>262</v>
      </c>
      <c r="L104" s="49">
        <v>3</v>
      </c>
      <c r="M104" s="49">
        <v>5.4</v>
      </c>
      <c r="N104" s="49">
        <v>5.9</v>
      </c>
    </row>
    <row r="105" spans="1:14" ht="25.5" x14ac:dyDescent="0.2">
      <c r="A105" s="630" t="s">
        <v>122</v>
      </c>
      <c r="B105" s="63" t="s">
        <v>223</v>
      </c>
      <c r="C105" s="632">
        <v>12</v>
      </c>
      <c r="D105" s="634">
        <v>0.3</v>
      </c>
      <c r="E105" s="628">
        <v>46.6</v>
      </c>
      <c r="F105" s="632">
        <v>16</v>
      </c>
      <c r="G105" s="636">
        <v>65</v>
      </c>
      <c r="H105" s="628">
        <v>48.7</v>
      </c>
      <c r="I105" s="201" t="s">
        <v>157</v>
      </c>
      <c r="J105" s="202" t="s">
        <v>229</v>
      </c>
      <c r="K105" s="127" t="s">
        <v>229</v>
      </c>
      <c r="L105" s="126">
        <v>1.2</v>
      </c>
      <c r="M105" s="126">
        <v>4.9000000000000004</v>
      </c>
      <c r="N105" s="126">
        <v>4.9000000000000004</v>
      </c>
    </row>
    <row r="106" spans="1:14" ht="26.25" thickBot="1" x14ac:dyDescent="0.25">
      <c r="A106" s="631"/>
      <c r="B106" s="67" t="s">
        <v>224</v>
      </c>
      <c r="C106" s="633"/>
      <c r="D106" s="635"/>
      <c r="E106" s="629"/>
      <c r="F106" s="633"/>
      <c r="G106" s="637"/>
      <c r="H106" s="629"/>
      <c r="I106" s="154">
        <v>4</v>
      </c>
      <c r="J106" s="203">
        <v>10</v>
      </c>
      <c r="K106" s="43">
        <v>49.5</v>
      </c>
      <c r="L106" s="183">
        <v>0.6</v>
      </c>
      <c r="M106" s="183">
        <v>2.2000000000000002</v>
      </c>
      <c r="N106" s="183">
        <v>2.2000000000000002</v>
      </c>
    </row>
    <row r="107" spans="1:14" ht="26.25" thickBot="1" x14ac:dyDescent="0.25">
      <c r="A107" s="120" t="s">
        <v>118</v>
      </c>
      <c r="B107" s="75" t="s">
        <v>225</v>
      </c>
      <c r="C107" s="146">
        <v>13</v>
      </c>
      <c r="D107" s="144">
        <v>0.3</v>
      </c>
      <c r="E107" s="147">
        <v>46.5</v>
      </c>
      <c r="F107" s="146">
        <v>16</v>
      </c>
      <c r="G107" s="145">
        <v>65</v>
      </c>
      <c r="H107" s="147">
        <v>48.7</v>
      </c>
      <c r="I107" s="148">
        <v>3</v>
      </c>
      <c r="J107" s="204">
        <v>20</v>
      </c>
      <c r="K107" s="205">
        <v>49.4</v>
      </c>
      <c r="L107" s="120">
        <v>1.4</v>
      </c>
      <c r="M107" s="120">
        <v>3.4</v>
      </c>
      <c r="N107" s="120">
        <v>1.9</v>
      </c>
    </row>
    <row r="108" spans="1:14" ht="13.5" thickBot="1" x14ac:dyDescent="0.25">
      <c r="A108" s="48" t="s">
        <v>123</v>
      </c>
      <c r="B108" s="49" t="s">
        <v>226</v>
      </c>
      <c r="C108" s="138">
        <v>13</v>
      </c>
      <c r="D108" s="206">
        <v>0.15</v>
      </c>
      <c r="E108" s="143">
        <v>46.5</v>
      </c>
      <c r="F108" s="138">
        <v>17</v>
      </c>
      <c r="G108" s="142">
        <v>70</v>
      </c>
      <c r="H108" s="143">
        <v>48.7</v>
      </c>
      <c r="I108" s="138">
        <v>2</v>
      </c>
      <c r="J108" s="150">
        <v>15</v>
      </c>
      <c r="K108" s="50">
        <v>49.4</v>
      </c>
      <c r="L108" s="49">
        <v>2.2999999999999998</v>
      </c>
      <c r="M108" s="49">
        <v>5.0999999999999996</v>
      </c>
      <c r="N108" s="49">
        <v>3.7</v>
      </c>
    </row>
    <row r="109" spans="1:14" ht="26.25" thickBot="1" x14ac:dyDescent="0.25">
      <c r="A109" s="49" t="s">
        <v>227</v>
      </c>
      <c r="B109" s="44" t="s">
        <v>228</v>
      </c>
      <c r="C109" s="48">
        <v>13</v>
      </c>
      <c r="D109" s="140">
        <v>0.15</v>
      </c>
      <c r="E109" s="50">
        <v>46.5</v>
      </c>
      <c r="F109" s="149">
        <v>17</v>
      </c>
      <c r="G109" s="150">
        <v>70</v>
      </c>
      <c r="H109" s="50">
        <v>48.7</v>
      </c>
      <c r="I109" s="149">
        <v>1</v>
      </c>
      <c r="J109" s="150">
        <v>10</v>
      </c>
      <c r="K109" s="50">
        <v>49.4</v>
      </c>
      <c r="L109" s="207">
        <v>1.6</v>
      </c>
      <c r="M109" s="49">
        <v>4.3</v>
      </c>
      <c r="N109" s="49">
        <v>3.7</v>
      </c>
    </row>
    <row r="110" spans="1:14" x14ac:dyDescent="0.2">
      <c r="G110" s="173"/>
      <c r="J110" s="173" t="s">
        <v>263</v>
      </c>
      <c r="L110" s="208">
        <v>207.6</v>
      </c>
      <c r="M110" s="208">
        <v>337</v>
      </c>
      <c r="N110" s="208">
        <v>337.3</v>
      </c>
    </row>
    <row r="111" spans="1:14" x14ac:dyDescent="0.2">
      <c r="J111" t="s">
        <v>264</v>
      </c>
      <c r="L111" s="209">
        <f>SUM(L7:L22)</f>
        <v>10.799999999999999</v>
      </c>
      <c r="M111" s="209">
        <f>SUM(M7:M22)</f>
        <v>15.600000000000001</v>
      </c>
      <c r="N111" s="209">
        <f>SUM(N7:N22)</f>
        <v>16.3</v>
      </c>
    </row>
    <row r="112" spans="1:14" x14ac:dyDescent="0.2">
      <c r="J112" t="s">
        <v>76</v>
      </c>
      <c r="L112" s="209">
        <f>L111*100/L110</f>
        <v>5.202312138728324</v>
      </c>
      <c r="M112" s="209">
        <f>M111*100/M110</f>
        <v>4.6290801186943629</v>
      </c>
      <c r="N112" s="209">
        <f>N111*100/N110</f>
        <v>4.8324933293803731</v>
      </c>
    </row>
    <row r="113" spans="10:14" x14ac:dyDescent="0.2">
      <c r="J113" t="s">
        <v>265</v>
      </c>
      <c r="L113" s="209">
        <f>SUM(L7:L22,L44:L109)</f>
        <v>110.19999999999997</v>
      </c>
      <c r="M113" s="209">
        <f>SUM(M7:M22,M44:M109)</f>
        <v>188.09999999999997</v>
      </c>
      <c r="N113" s="209">
        <f>SUM(N7:N22,N44:N109)</f>
        <v>184.29999999999995</v>
      </c>
    </row>
    <row r="114" spans="10:14" x14ac:dyDescent="0.2">
      <c r="J114" t="s">
        <v>76</v>
      </c>
      <c r="L114" s="209">
        <f>L113*100/L110</f>
        <v>53.082851637764925</v>
      </c>
      <c r="M114" s="209">
        <f>M113*100/M110</f>
        <v>55.816023738872396</v>
      </c>
      <c r="N114" s="209">
        <f>N113*100/N110</f>
        <v>54.63978654017194</v>
      </c>
    </row>
    <row r="115" spans="10:14" x14ac:dyDescent="0.2">
      <c r="J115" t="s">
        <v>266</v>
      </c>
      <c r="L115" s="209">
        <f>SUM(L23:L43)</f>
        <v>21.099999999999998</v>
      </c>
      <c r="M115" s="209">
        <f>SUM(M23:M43)</f>
        <v>34.000000000000007</v>
      </c>
      <c r="N115" s="209">
        <f>SUM(N23:N43)</f>
        <v>33.799999999999997</v>
      </c>
    </row>
    <row r="116" spans="10:14" x14ac:dyDescent="0.2">
      <c r="J116" t="s">
        <v>76</v>
      </c>
      <c r="L116" s="209">
        <f>L115*100/L110</f>
        <v>10.163776493256263</v>
      </c>
      <c r="M116" s="209">
        <f>M115*100/M110</f>
        <v>10.089020771513356</v>
      </c>
      <c r="N116" s="209">
        <f>N115*100/N110</f>
        <v>10.020753038837828</v>
      </c>
    </row>
    <row r="117" spans="10:14" x14ac:dyDescent="0.2">
      <c r="J117" t="s">
        <v>267</v>
      </c>
      <c r="L117" s="209">
        <f>SUM(L7:L109)</f>
        <v>131.29999999999995</v>
      </c>
      <c r="M117" s="209">
        <f>SUM(M7:M109)</f>
        <v>222.1</v>
      </c>
      <c r="N117" s="209">
        <f>SUM(N7:N109)</f>
        <v>218.09999999999991</v>
      </c>
    </row>
    <row r="118" spans="10:14" x14ac:dyDescent="0.2">
      <c r="J118" t="s">
        <v>76</v>
      </c>
      <c r="L118" s="209">
        <f>L117*100/L110</f>
        <v>63.246628131021176</v>
      </c>
      <c r="M118" s="209">
        <f>M117*100/M110</f>
        <v>65.90504451038575</v>
      </c>
      <c r="N118" s="209">
        <f>N117*100/N110</f>
        <v>64.660539579009765</v>
      </c>
    </row>
    <row r="119" spans="10:14" x14ac:dyDescent="0.2">
      <c r="J119" t="s">
        <v>268</v>
      </c>
      <c r="L119" s="209">
        <f>SUM(L44:L109)</f>
        <v>99.399999999999991</v>
      </c>
      <c r="M119" s="209">
        <f>SUM(M44:M109)</f>
        <v>172.5</v>
      </c>
      <c r="N119" s="209">
        <f>SUM(N44:N109)</f>
        <v>167.99999999999997</v>
      </c>
    </row>
    <row r="120" spans="10:14" x14ac:dyDescent="0.2">
      <c r="J120" t="s">
        <v>269</v>
      </c>
      <c r="L120" s="209">
        <f>L119*100/(L113-L111)</f>
        <v>100.00000000000003</v>
      </c>
      <c r="M120" s="209">
        <f>M119*100/(M113-M111)</f>
        <v>100.00000000000001</v>
      </c>
      <c r="N120" s="209">
        <f>N119*100/(N113-N111)</f>
        <v>100.00000000000001</v>
      </c>
    </row>
    <row r="121" spans="10:14" x14ac:dyDescent="0.2">
      <c r="J121" t="s">
        <v>33</v>
      </c>
      <c r="L121" s="210">
        <f>SUM(L7:L23,L28:L45,L47:L56,L59:L62,L64:L69,L72:L77,L80,L82:L85,L87:L92,L94,L96:L104,L106:L109)-1-0.5</f>
        <v>59.900000000000006</v>
      </c>
      <c r="M121" s="210">
        <f>SUM(M7:M23,M28:M45,M47:M56,M59:M62,M64:M69,M72:M77,M80,M82:M85,M87:M92,M94,M96:M104,M106:M109)-1-0.5</f>
        <v>103.19999999999999</v>
      </c>
      <c r="N121" s="210">
        <f>SUM(N7:N23,N28:N45,N47:N56,N59:N62,N64:N69,N72:N77,N80,N82:N85,N87:N92,N94,N96:N104,N106:N109)-1-0.5</f>
        <v>97.7</v>
      </c>
    </row>
    <row r="122" spans="10:14" ht="13.5" thickBot="1" x14ac:dyDescent="0.25">
      <c r="J122" t="s">
        <v>270</v>
      </c>
      <c r="L122" s="211">
        <f>L121*100/L117</f>
        <v>45.620715917745642</v>
      </c>
      <c r="M122" s="211">
        <f>M121*100/M117</f>
        <v>46.465556055830703</v>
      </c>
      <c r="N122" s="211">
        <f>N121*100/N117</f>
        <v>44.795965153599283</v>
      </c>
    </row>
    <row r="123" spans="10:14" x14ac:dyDescent="0.2">
      <c r="L123" s="212" t="s">
        <v>271</v>
      </c>
      <c r="M123" s="212"/>
      <c r="N123" s="212"/>
    </row>
    <row r="124" spans="10:14" x14ac:dyDescent="0.2">
      <c r="L124" s="213"/>
      <c r="M124" s="213"/>
      <c r="N124" s="213"/>
    </row>
  </sheetData>
  <mergeCells count="121">
    <mergeCell ref="J4:K4"/>
    <mergeCell ref="A7:A9"/>
    <mergeCell ref="C7:C22"/>
    <mergeCell ref="D7:D22"/>
    <mergeCell ref="E7:E22"/>
    <mergeCell ref="F7:F22"/>
    <mergeCell ref="G7:G22"/>
    <mergeCell ref="H7:H22"/>
    <mergeCell ref="I7:I9"/>
    <mergeCell ref="A10:A12"/>
    <mergeCell ref="A3:A5"/>
    <mergeCell ref="B3:B5"/>
    <mergeCell ref="C3:E3"/>
    <mergeCell ref="F3:H3"/>
    <mergeCell ref="I3:K3"/>
    <mergeCell ref="C4:C5"/>
    <mergeCell ref="D4:E4"/>
    <mergeCell ref="F4:F5"/>
    <mergeCell ref="G4:H4"/>
    <mergeCell ref="I4:I5"/>
    <mergeCell ref="I11:I12"/>
    <mergeCell ref="A14:A20"/>
    <mergeCell ref="I14:I20"/>
    <mergeCell ref="A21:A22"/>
    <mergeCell ref="I21:I22"/>
    <mergeCell ref="C23:C43"/>
    <mergeCell ref="D23:D43"/>
    <mergeCell ref="E23:E43"/>
    <mergeCell ref="A30:A37"/>
    <mergeCell ref="F30:F43"/>
    <mergeCell ref="G30:G43"/>
    <mergeCell ref="H30:H43"/>
    <mergeCell ref="I30:I37"/>
    <mergeCell ref="A38:A43"/>
    <mergeCell ref="I38:I43"/>
    <mergeCell ref="A47:A54"/>
    <mergeCell ref="C47:C54"/>
    <mergeCell ref="D47:D54"/>
    <mergeCell ref="E47:E54"/>
    <mergeCell ref="F47:F54"/>
    <mergeCell ref="G47:G54"/>
    <mergeCell ref="H47:H54"/>
    <mergeCell ref="I47:I54"/>
    <mergeCell ref="A59:A62"/>
    <mergeCell ref="C59:C62"/>
    <mergeCell ref="D59:D62"/>
    <mergeCell ref="E59:E62"/>
    <mergeCell ref="F59:F62"/>
    <mergeCell ref="G59:G62"/>
    <mergeCell ref="H59:H62"/>
    <mergeCell ref="I59:I62"/>
    <mergeCell ref="A64:A67"/>
    <mergeCell ref="C64:C67"/>
    <mergeCell ref="D64:D67"/>
    <mergeCell ref="E64:E67"/>
    <mergeCell ref="F64:F67"/>
    <mergeCell ref="G64:G67"/>
    <mergeCell ref="H64:H67"/>
    <mergeCell ref="I64:I67"/>
    <mergeCell ref="H68:H69"/>
    <mergeCell ref="I68:I69"/>
    <mergeCell ref="A68:A69"/>
    <mergeCell ref="C68:C69"/>
    <mergeCell ref="D68:D69"/>
    <mergeCell ref="E68:E69"/>
    <mergeCell ref="F68:F69"/>
    <mergeCell ref="G68:G69"/>
    <mergeCell ref="H73:H75"/>
    <mergeCell ref="I73:I75"/>
    <mergeCell ref="H76:H77"/>
    <mergeCell ref="A73:A75"/>
    <mergeCell ref="C73:C75"/>
    <mergeCell ref="D73:D75"/>
    <mergeCell ref="E73:E75"/>
    <mergeCell ref="F73:F75"/>
    <mergeCell ref="G73:G75"/>
    <mergeCell ref="H81:H84"/>
    <mergeCell ref="A76:A77"/>
    <mergeCell ref="C76:C77"/>
    <mergeCell ref="I82:I84"/>
    <mergeCell ref="A87:A92"/>
    <mergeCell ref="C87:C92"/>
    <mergeCell ref="D87:D92"/>
    <mergeCell ref="E87:E92"/>
    <mergeCell ref="F87:F92"/>
    <mergeCell ref="G87:G92"/>
    <mergeCell ref="A81:A84"/>
    <mergeCell ref="C81:C84"/>
    <mergeCell ref="D81:D84"/>
    <mergeCell ref="E81:E84"/>
    <mergeCell ref="F81:F84"/>
    <mergeCell ref="G81:G84"/>
    <mergeCell ref="D76:D77"/>
    <mergeCell ref="E76:E77"/>
    <mergeCell ref="F76:F77"/>
    <mergeCell ref="G76:G77"/>
    <mergeCell ref="H87:H92"/>
    <mergeCell ref="I87:I92"/>
    <mergeCell ref="C96:C97"/>
    <mergeCell ref="D96:D97"/>
    <mergeCell ref="E96:E97"/>
    <mergeCell ref="F96:F97"/>
    <mergeCell ref="G96:G97"/>
    <mergeCell ref="H96:H97"/>
    <mergeCell ref="I96:I97"/>
    <mergeCell ref="H105:H106"/>
    <mergeCell ref="A105:A106"/>
    <mergeCell ref="C105:C106"/>
    <mergeCell ref="D105:D106"/>
    <mergeCell ref="E105:E106"/>
    <mergeCell ref="F105:F106"/>
    <mergeCell ref="G105:G106"/>
    <mergeCell ref="A100:A103"/>
    <mergeCell ref="C100:C103"/>
    <mergeCell ref="D100:D103"/>
    <mergeCell ref="E100:E103"/>
    <mergeCell ref="F100:F103"/>
    <mergeCell ref="G100:G103"/>
    <mergeCell ref="H100:H103"/>
    <mergeCell ref="I100:I103"/>
    <mergeCell ref="A96:A97"/>
  </mergeCells>
  <pageMargins left="0.70866141732283472" right="0.70866141732283472" top="0.74803149606299213" bottom="0.74803149606299213" header="0.31496062992125984" footer="0.31496062992125984"/>
  <pageSetup paperSize="9" scale="55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zoomScaleNormal="100" workbookViewId="0">
      <selection activeCell="C20" sqref="C20"/>
    </sheetView>
  </sheetViews>
  <sheetFormatPr defaultRowHeight="14.25" x14ac:dyDescent="0.2"/>
  <cols>
    <col min="1" max="1" width="73.28515625" style="3" bestFit="1" customWidth="1"/>
    <col min="2" max="2" width="20.28515625" style="14" customWidth="1"/>
    <col min="3" max="3" width="27.28515625" style="3" customWidth="1"/>
    <col min="4" max="4" width="20.5703125" style="3" customWidth="1"/>
    <col min="5" max="16384" width="9.140625" style="3"/>
  </cols>
  <sheetData>
    <row r="1" spans="1:4" ht="16.5" customHeight="1" x14ac:dyDescent="0.25">
      <c r="A1" s="1"/>
      <c r="B1" s="2"/>
      <c r="C1" s="1"/>
    </row>
    <row r="2" spans="1:4" ht="16.5" customHeight="1" x14ac:dyDescent="0.25">
      <c r="A2" s="1"/>
      <c r="B2" s="2"/>
      <c r="C2" s="1"/>
    </row>
    <row r="3" spans="1:4" ht="16.5" customHeight="1" x14ac:dyDescent="0.2">
      <c r="A3" s="459" t="s">
        <v>132</v>
      </c>
      <c r="B3" s="459"/>
      <c r="C3" s="459"/>
      <c r="D3" s="259"/>
    </row>
    <row r="4" spans="1:4" ht="16.5" customHeight="1" x14ac:dyDescent="0.2">
      <c r="A4" s="459" t="s">
        <v>133</v>
      </c>
      <c r="B4" s="459"/>
      <c r="C4" s="459"/>
      <c r="D4" s="259"/>
    </row>
    <row r="5" spans="1:4" ht="16.5" customHeight="1" thickBot="1" x14ac:dyDescent="0.3">
      <c r="A5" s="1"/>
      <c r="B5" s="2"/>
      <c r="C5" s="392">
        <v>45826.166666666664</v>
      </c>
    </row>
    <row r="6" spans="1:4" ht="16.5" customHeight="1" x14ac:dyDescent="0.2">
      <c r="A6" s="4" t="s">
        <v>70</v>
      </c>
      <c r="B6" s="4" t="s">
        <v>71</v>
      </c>
      <c r="C6" s="5" t="s">
        <v>69</v>
      </c>
    </row>
    <row r="7" spans="1:4" ht="16.5" customHeight="1" thickBot="1" x14ac:dyDescent="0.25">
      <c r="A7" s="6">
        <v>1</v>
      </c>
      <c r="B7" s="6">
        <v>2</v>
      </c>
      <c r="C7" s="7">
        <v>3</v>
      </c>
    </row>
    <row r="8" spans="1:4" ht="16.5" customHeight="1" x14ac:dyDescent="0.25">
      <c r="A8" s="8" t="s">
        <v>72</v>
      </c>
      <c r="B8" s="9" t="s">
        <v>68</v>
      </c>
      <c r="C8" s="214">
        <v>191.48</v>
      </c>
    </row>
    <row r="9" spans="1:4" ht="16.5" customHeight="1" x14ac:dyDescent="0.25">
      <c r="A9" s="10" t="s">
        <v>0</v>
      </c>
      <c r="B9" s="11"/>
      <c r="C9" s="215"/>
    </row>
    <row r="10" spans="1:4" ht="16.5" customHeight="1" x14ac:dyDescent="0.25">
      <c r="A10" s="10" t="s">
        <v>73</v>
      </c>
      <c r="B10" s="11" t="s">
        <v>68</v>
      </c>
      <c r="C10" s="215"/>
    </row>
    <row r="11" spans="1:4" ht="16.5" customHeight="1" x14ac:dyDescent="0.25">
      <c r="A11" s="10" t="s">
        <v>74</v>
      </c>
      <c r="B11" s="11" t="s">
        <v>68</v>
      </c>
      <c r="C11" s="215">
        <v>5.8</v>
      </c>
    </row>
    <row r="12" spans="1:4" ht="16.5" customHeight="1" x14ac:dyDescent="0.25">
      <c r="A12" s="10" t="s">
        <v>75</v>
      </c>
      <c r="B12" s="11" t="s">
        <v>76</v>
      </c>
      <c r="C12" s="456">
        <v>3.03</v>
      </c>
    </row>
    <row r="13" spans="1:4" ht="16.5" customHeight="1" x14ac:dyDescent="0.25">
      <c r="A13" s="10" t="s">
        <v>77</v>
      </c>
      <c r="B13" s="11" t="s">
        <v>68</v>
      </c>
      <c r="C13" s="215">
        <v>95.8</v>
      </c>
    </row>
    <row r="14" spans="1:4" ht="16.5" customHeight="1" x14ac:dyDescent="0.25">
      <c r="A14" s="10" t="s">
        <v>334</v>
      </c>
      <c r="B14" s="11" t="s">
        <v>76</v>
      </c>
      <c r="C14" s="215">
        <v>50.05</v>
      </c>
    </row>
    <row r="15" spans="1:4" ht="16.5" customHeight="1" x14ac:dyDescent="0.25">
      <c r="A15" s="10" t="s">
        <v>78</v>
      </c>
      <c r="B15" s="11" t="s">
        <v>68</v>
      </c>
      <c r="C15" s="215">
        <v>20.7</v>
      </c>
    </row>
    <row r="16" spans="1:4" ht="16.5" customHeight="1" x14ac:dyDescent="0.25">
      <c r="A16" s="10" t="s">
        <v>79</v>
      </c>
      <c r="B16" s="11" t="s">
        <v>76</v>
      </c>
      <c r="C16" s="215">
        <v>10.81</v>
      </c>
    </row>
    <row r="17" spans="1:3" ht="16.5" customHeight="1" x14ac:dyDescent="0.25">
      <c r="A17" s="10" t="s">
        <v>80</v>
      </c>
      <c r="B17" s="11" t="s">
        <v>68</v>
      </c>
      <c r="C17" s="215">
        <v>116</v>
      </c>
    </row>
    <row r="18" spans="1:3" ht="16.5" customHeight="1" x14ac:dyDescent="0.25">
      <c r="A18" s="10" t="s">
        <v>81</v>
      </c>
      <c r="B18" s="11" t="s">
        <v>76</v>
      </c>
      <c r="C18" s="215">
        <v>60.6</v>
      </c>
    </row>
    <row r="19" spans="1:3" ht="33" customHeight="1" x14ac:dyDescent="0.25">
      <c r="A19" s="10" t="s">
        <v>82</v>
      </c>
      <c r="B19" s="11" t="s">
        <v>76</v>
      </c>
      <c r="C19" s="215" t="s">
        <v>1</v>
      </c>
    </row>
    <row r="20" spans="1:3" ht="33" customHeight="1" x14ac:dyDescent="0.25">
      <c r="A20" s="10" t="s">
        <v>83</v>
      </c>
      <c r="B20" s="11" t="s">
        <v>76</v>
      </c>
      <c r="C20" s="458">
        <f>C18/C19</f>
        <v>1.01</v>
      </c>
    </row>
    <row r="21" spans="1:3" ht="16.5" customHeight="1" x14ac:dyDescent="0.25">
      <c r="A21" s="10" t="s">
        <v>84</v>
      </c>
      <c r="B21" s="11" t="s">
        <v>68</v>
      </c>
      <c r="C21" s="215">
        <v>90</v>
      </c>
    </row>
    <row r="22" spans="1:3" ht="16.5" customHeight="1" x14ac:dyDescent="0.25">
      <c r="A22" s="10" t="s">
        <v>85</v>
      </c>
      <c r="B22" s="11" t="s">
        <v>76</v>
      </c>
      <c r="C22" s="215">
        <v>99.999999999999972</v>
      </c>
    </row>
    <row r="23" spans="1:3" ht="16.5" customHeight="1" x14ac:dyDescent="0.25">
      <c r="A23" s="10" t="s">
        <v>86</v>
      </c>
      <c r="B23" s="11" t="s">
        <v>68</v>
      </c>
      <c r="C23" s="215"/>
    </row>
    <row r="24" spans="1:3" ht="16.5" customHeight="1" x14ac:dyDescent="0.25">
      <c r="A24" s="10" t="s">
        <v>87</v>
      </c>
      <c r="B24" s="11" t="s">
        <v>76</v>
      </c>
      <c r="C24" s="215"/>
    </row>
    <row r="25" spans="1:3" ht="16.5" customHeight="1" x14ac:dyDescent="0.25">
      <c r="A25" s="10" t="s">
        <v>88</v>
      </c>
      <c r="B25" s="11" t="s">
        <v>68</v>
      </c>
      <c r="C25" s="215">
        <v>100.3</v>
      </c>
    </row>
    <row r="26" spans="1:3" ht="16.5" customHeight="1" thickBot="1" x14ac:dyDescent="0.25">
      <c r="A26" s="12" t="s">
        <v>134</v>
      </c>
      <c r="B26" s="13" t="s">
        <v>76</v>
      </c>
      <c r="C26" s="216">
        <v>86.482122174030437</v>
      </c>
    </row>
  </sheetData>
  <mergeCells count="2">
    <mergeCell ref="A3:C3"/>
    <mergeCell ref="A4:C4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8"/>
  <sheetViews>
    <sheetView zoomScaleNormal="100" workbookViewId="0">
      <selection activeCell="C20" sqref="C20"/>
    </sheetView>
  </sheetViews>
  <sheetFormatPr defaultRowHeight="14.25" x14ac:dyDescent="0.2"/>
  <cols>
    <col min="1" max="1" width="73.28515625" style="3" bestFit="1" customWidth="1"/>
    <col min="2" max="2" width="20.28515625" style="14" customWidth="1"/>
    <col min="3" max="3" width="27.28515625" style="3" customWidth="1"/>
    <col min="4" max="4" width="20.5703125" style="3" customWidth="1"/>
    <col min="5" max="16384" width="9.140625" style="3"/>
  </cols>
  <sheetData>
    <row r="1" spans="1:4" ht="16.5" customHeight="1" x14ac:dyDescent="0.25">
      <c r="A1" s="1"/>
      <c r="B1" s="2"/>
      <c r="C1" s="1"/>
    </row>
    <row r="2" spans="1:4" ht="16.5" customHeight="1" x14ac:dyDescent="0.25">
      <c r="A2" s="1"/>
      <c r="B2" s="2"/>
      <c r="C2" s="1"/>
    </row>
    <row r="3" spans="1:4" ht="16.5" customHeight="1" x14ac:dyDescent="0.2">
      <c r="A3" s="459" t="s">
        <v>132</v>
      </c>
      <c r="B3" s="459"/>
      <c r="C3" s="459"/>
      <c r="D3" s="259"/>
    </row>
    <row r="4" spans="1:4" ht="16.5" customHeight="1" x14ac:dyDescent="0.2">
      <c r="A4" s="459" t="s">
        <v>133</v>
      </c>
      <c r="B4" s="459"/>
      <c r="C4" s="459"/>
      <c r="D4" s="259"/>
    </row>
    <row r="5" spans="1:4" ht="16.5" customHeight="1" thickBot="1" x14ac:dyDescent="0.3">
      <c r="A5" s="1"/>
      <c r="B5" s="2"/>
      <c r="C5" s="392">
        <v>45826.416666666664</v>
      </c>
    </row>
    <row r="6" spans="1:4" ht="16.5" customHeight="1" x14ac:dyDescent="0.2">
      <c r="A6" s="4" t="s">
        <v>70</v>
      </c>
      <c r="B6" s="4" t="s">
        <v>71</v>
      </c>
      <c r="C6" s="5" t="s">
        <v>69</v>
      </c>
    </row>
    <row r="7" spans="1:4" ht="16.5" customHeight="1" thickBot="1" x14ac:dyDescent="0.25">
      <c r="A7" s="6">
        <v>1</v>
      </c>
      <c r="B7" s="6">
        <v>2</v>
      </c>
      <c r="C7" s="7">
        <v>3</v>
      </c>
    </row>
    <row r="8" spans="1:4" ht="16.5" customHeight="1" x14ac:dyDescent="0.25">
      <c r="A8" s="8" t="s">
        <v>72</v>
      </c>
      <c r="B8" s="9" t="s">
        <v>68</v>
      </c>
      <c r="C8" s="214">
        <v>289.45999999999998</v>
      </c>
    </row>
    <row r="9" spans="1:4" ht="16.5" customHeight="1" x14ac:dyDescent="0.25">
      <c r="A9" s="10" t="s">
        <v>0</v>
      </c>
      <c r="B9" s="11"/>
      <c r="C9" s="215"/>
    </row>
    <row r="10" spans="1:4" ht="16.5" customHeight="1" x14ac:dyDescent="0.25">
      <c r="A10" s="10" t="s">
        <v>73</v>
      </c>
      <c r="B10" s="11" t="s">
        <v>68</v>
      </c>
      <c r="C10" s="215"/>
    </row>
    <row r="11" spans="1:4" ht="16.5" customHeight="1" x14ac:dyDescent="0.25">
      <c r="A11" s="10" t="s">
        <v>74</v>
      </c>
      <c r="B11" s="11" t="s">
        <v>68</v>
      </c>
      <c r="C11" s="215">
        <v>9.5</v>
      </c>
    </row>
    <row r="12" spans="1:4" ht="16.5" customHeight="1" x14ac:dyDescent="0.25">
      <c r="A12" s="10" t="s">
        <v>75</v>
      </c>
      <c r="B12" s="11" t="s">
        <v>76</v>
      </c>
      <c r="C12" s="215">
        <v>3.28</v>
      </c>
    </row>
    <row r="13" spans="1:4" ht="16.5" customHeight="1" x14ac:dyDescent="0.25">
      <c r="A13" s="10" t="s">
        <v>77</v>
      </c>
      <c r="B13" s="11" t="s">
        <v>68</v>
      </c>
      <c r="C13" s="215">
        <v>146.5</v>
      </c>
    </row>
    <row r="14" spans="1:4" ht="16.5" customHeight="1" x14ac:dyDescent="0.25">
      <c r="A14" s="10" t="s">
        <v>334</v>
      </c>
      <c r="B14" s="11" t="s">
        <v>76</v>
      </c>
      <c r="C14" s="215">
        <v>50.61</v>
      </c>
    </row>
    <row r="15" spans="1:4" ht="16.5" customHeight="1" x14ac:dyDescent="0.25">
      <c r="A15" s="10" t="s">
        <v>78</v>
      </c>
      <c r="B15" s="11" t="s">
        <v>68</v>
      </c>
      <c r="C15" s="215">
        <v>30.4</v>
      </c>
    </row>
    <row r="16" spans="1:4" ht="16.5" customHeight="1" x14ac:dyDescent="0.25">
      <c r="A16" s="10" t="s">
        <v>79</v>
      </c>
      <c r="B16" s="11" t="s">
        <v>76</v>
      </c>
      <c r="C16" s="215">
        <v>10.5</v>
      </c>
    </row>
    <row r="17" spans="1:3" ht="16.5" customHeight="1" x14ac:dyDescent="0.25">
      <c r="A17" s="10" t="s">
        <v>80</v>
      </c>
      <c r="B17" s="11" t="s">
        <v>68</v>
      </c>
      <c r="C17" s="215">
        <v>176.1</v>
      </c>
    </row>
    <row r="18" spans="1:3" ht="16.5" customHeight="1" x14ac:dyDescent="0.25">
      <c r="A18" s="10" t="s">
        <v>81</v>
      </c>
      <c r="B18" s="11" t="s">
        <v>76</v>
      </c>
      <c r="C18" s="215">
        <v>60.83</v>
      </c>
    </row>
    <row r="19" spans="1:3" ht="33" customHeight="1" x14ac:dyDescent="0.25">
      <c r="A19" s="10" t="s">
        <v>82</v>
      </c>
      <c r="B19" s="11" t="s">
        <v>76</v>
      </c>
      <c r="C19" s="215" t="s">
        <v>1</v>
      </c>
    </row>
    <row r="20" spans="1:3" ht="33" customHeight="1" x14ac:dyDescent="0.25">
      <c r="A20" s="10" t="s">
        <v>83</v>
      </c>
      <c r="B20" s="11" t="s">
        <v>76</v>
      </c>
      <c r="C20" s="458">
        <f>C18/C19</f>
        <v>1.0138333333333334</v>
      </c>
    </row>
    <row r="21" spans="1:3" ht="16.5" customHeight="1" x14ac:dyDescent="0.25">
      <c r="A21" s="10" t="s">
        <v>84</v>
      </c>
      <c r="B21" s="11" t="s">
        <v>68</v>
      </c>
      <c r="C21" s="215">
        <v>137</v>
      </c>
    </row>
    <row r="22" spans="1:3" ht="16.5" customHeight="1" x14ac:dyDescent="0.25">
      <c r="A22" s="10" t="s">
        <v>85</v>
      </c>
      <c r="B22" s="11" t="s">
        <v>76</v>
      </c>
      <c r="C22" s="215">
        <v>99.999999999999972</v>
      </c>
    </row>
    <row r="23" spans="1:3" ht="16.5" customHeight="1" x14ac:dyDescent="0.25">
      <c r="A23" s="10" t="s">
        <v>86</v>
      </c>
      <c r="B23" s="11" t="s">
        <v>68</v>
      </c>
      <c r="C23" s="215"/>
    </row>
    <row r="24" spans="1:3" ht="16.5" customHeight="1" x14ac:dyDescent="0.25">
      <c r="A24" s="10" t="s">
        <v>87</v>
      </c>
      <c r="B24" s="11" t="s">
        <v>76</v>
      </c>
      <c r="C24" s="215"/>
    </row>
    <row r="25" spans="1:3" ht="16.5" customHeight="1" x14ac:dyDescent="0.25">
      <c r="A25" s="10" t="s">
        <v>88</v>
      </c>
      <c r="B25" s="11" t="s">
        <v>68</v>
      </c>
      <c r="C25" s="215">
        <v>153.69999999999999</v>
      </c>
    </row>
    <row r="26" spans="1:3" ht="16.5" customHeight="1" thickBot="1" x14ac:dyDescent="0.25">
      <c r="A26" s="12" t="s">
        <v>134</v>
      </c>
      <c r="B26" s="13" t="s">
        <v>76</v>
      </c>
      <c r="C26" s="216">
        <v>87.3</v>
      </c>
    </row>
    <row r="27" spans="1:3" x14ac:dyDescent="0.2">
      <c r="C27" s="232"/>
    </row>
    <row r="28" spans="1:3" x14ac:dyDescent="0.2">
      <c r="C28" s="232"/>
    </row>
  </sheetData>
  <mergeCells count="2">
    <mergeCell ref="A3:C3"/>
    <mergeCell ref="A4:C4"/>
  </mergeCells>
  <phoneticPr fontId="4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zoomScaleNormal="100" workbookViewId="0">
      <selection activeCell="C27" sqref="C27"/>
    </sheetView>
  </sheetViews>
  <sheetFormatPr defaultRowHeight="14.25" x14ac:dyDescent="0.2"/>
  <cols>
    <col min="1" max="1" width="73.28515625" style="3" bestFit="1" customWidth="1"/>
    <col min="2" max="2" width="20.28515625" style="14" customWidth="1"/>
    <col min="3" max="3" width="27.28515625" style="3" customWidth="1"/>
    <col min="4" max="4" width="20.5703125" style="3" customWidth="1"/>
    <col min="5" max="16384" width="9.140625" style="3"/>
  </cols>
  <sheetData>
    <row r="1" spans="1:4" ht="16.5" customHeight="1" x14ac:dyDescent="0.25">
      <c r="A1" s="1"/>
      <c r="B1" s="2"/>
      <c r="C1" s="1"/>
    </row>
    <row r="2" spans="1:4" ht="16.5" customHeight="1" x14ac:dyDescent="0.25">
      <c r="A2" s="1"/>
      <c r="B2" s="2"/>
      <c r="C2" s="1"/>
    </row>
    <row r="3" spans="1:4" ht="16.5" customHeight="1" x14ac:dyDescent="0.2">
      <c r="A3" s="459" t="s">
        <v>132</v>
      </c>
      <c r="B3" s="459"/>
      <c r="C3" s="459"/>
      <c r="D3" s="259"/>
    </row>
    <row r="4" spans="1:4" ht="16.5" customHeight="1" x14ac:dyDescent="0.2">
      <c r="A4" s="459" t="s">
        <v>133</v>
      </c>
      <c r="B4" s="459"/>
      <c r="C4" s="459"/>
      <c r="D4" s="259"/>
    </row>
    <row r="5" spans="1:4" ht="16.5" customHeight="1" thickBot="1" x14ac:dyDescent="0.3">
      <c r="A5" s="1"/>
      <c r="B5" s="2"/>
      <c r="C5" s="392">
        <v>45826.875</v>
      </c>
    </row>
    <row r="6" spans="1:4" ht="16.5" customHeight="1" x14ac:dyDescent="0.2">
      <c r="A6" s="4" t="s">
        <v>70</v>
      </c>
      <c r="B6" s="4" t="s">
        <v>71</v>
      </c>
      <c r="C6" s="5" t="s">
        <v>69</v>
      </c>
    </row>
    <row r="7" spans="1:4" ht="16.5" customHeight="1" thickBot="1" x14ac:dyDescent="0.25">
      <c r="A7" s="6">
        <v>1</v>
      </c>
      <c r="B7" s="6">
        <v>2</v>
      </c>
      <c r="C7" s="7">
        <v>3</v>
      </c>
    </row>
    <row r="8" spans="1:4" ht="16.5" customHeight="1" x14ac:dyDescent="0.25">
      <c r="A8" s="8" t="s">
        <v>72</v>
      </c>
      <c r="B8" s="9" t="s">
        <v>68</v>
      </c>
      <c r="C8" s="214">
        <v>272.72000000000003</v>
      </c>
    </row>
    <row r="9" spans="1:4" ht="16.5" customHeight="1" x14ac:dyDescent="0.25">
      <c r="A9" s="10" t="s">
        <v>0</v>
      </c>
      <c r="B9" s="11"/>
      <c r="C9" s="215"/>
    </row>
    <row r="10" spans="1:4" ht="16.5" customHeight="1" x14ac:dyDescent="0.25">
      <c r="A10" s="10" t="s">
        <v>73</v>
      </c>
      <c r="B10" s="11" t="s">
        <v>68</v>
      </c>
      <c r="C10" s="215"/>
    </row>
    <row r="11" spans="1:4" ht="16.5" customHeight="1" x14ac:dyDescent="0.25">
      <c r="A11" s="10" t="s">
        <v>74</v>
      </c>
      <c r="B11" s="11" t="s">
        <v>68</v>
      </c>
      <c r="C11" s="215">
        <v>8.9</v>
      </c>
    </row>
    <row r="12" spans="1:4" ht="16.5" customHeight="1" x14ac:dyDescent="0.25">
      <c r="A12" s="10" t="s">
        <v>75</v>
      </c>
      <c r="B12" s="11" t="s">
        <v>76</v>
      </c>
      <c r="C12" s="215">
        <v>3.26</v>
      </c>
    </row>
    <row r="13" spans="1:4" ht="16.5" customHeight="1" x14ac:dyDescent="0.25">
      <c r="A13" s="10" t="s">
        <v>77</v>
      </c>
      <c r="B13" s="11" t="s">
        <v>68</v>
      </c>
      <c r="C13" s="215">
        <v>136.5</v>
      </c>
    </row>
    <row r="14" spans="1:4" ht="16.5" customHeight="1" x14ac:dyDescent="0.25">
      <c r="A14" s="10" t="s">
        <v>334</v>
      </c>
      <c r="B14" s="11" t="s">
        <v>76</v>
      </c>
      <c r="C14" s="215">
        <v>50.05</v>
      </c>
    </row>
    <row r="15" spans="1:4" ht="16.5" customHeight="1" x14ac:dyDescent="0.25">
      <c r="A15" s="10" t="s">
        <v>78</v>
      </c>
      <c r="B15" s="11" t="s">
        <v>68</v>
      </c>
      <c r="C15" s="215">
        <v>28.3</v>
      </c>
    </row>
    <row r="16" spans="1:4" ht="16.5" customHeight="1" x14ac:dyDescent="0.25">
      <c r="A16" s="10" t="s">
        <v>79</v>
      </c>
      <c r="B16" s="11" t="s">
        <v>76</v>
      </c>
      <c r="C16" s="215">
        <v>10.38</v>
      </c>
    </row>
    <row r="17" spans="1:3" ht="16.5" customHeight="1" x14ac:dyDescent="0.25">
      <c r="A17" s="10" t="s">
        <v>80</v>
      </c>
      <c r="B17" s="11" t="s">
        <v>68</v>
      </c>
      <c r="C17" s="215">
        <v>164</v>
      </c>
    </row>
    <row r="18" spans="1:3" ht="16.5" customHeight="1" x14ac:dyDescent="0.25">
      <c r="A18" s="10" t="s">
        <v>81</v>
      </c>
      <c r="B18" s="11" t="s">
        <v>76</v>
      </c>
      <c r="C18" s="215">
        <v>60.13</v>
      </c>
    </row>
    <row r="19" spans="1:3" ht="33" customHeight="1" x14ac:dyDescent="0.25">
      <c r="A19" s="10" t="s">
        <v>82</v>
      </c>
      <c r="B19" s="11" t="s">
        <v>76</v>
      </c>
      <c r="C19" s="215" t="s">
        <v>1</v>
      </c>
    </row>
    <row r="20" spans="1:3" ht="33" customHeight="1" x14ac:dyDescent="0.25">
      <c r="A20" s="10" t="s">
        <v>83</v>
      </c>
      <c r="B20" s="11" t="s">
        <v>76</v>
      </c>
      <c r="C20" s="457">
        <f>C18/C19</f>
        <v>1.0021666666666667</v>
      </c>
    </row>
    <row r="21" spans="1:3" ht="16.5" customHeight="1" x14ac:dyDescent="0.25">
      <c r="A21" s="10" t="s">
        <v>84</v>
      </c>
      <c r="B21" s="11" t="s">
        <v>68</v>
      </c>
      <c r="C21" s="215">
        <v>127.6</v>
      </c>
    </row>
    <row r="22" spans="1:3" ht="16.5" customHeight="1" x14ac:dyDescent="0.25">
      <c r="A22" s="10" t="s">
        <v>85</v>
      </c>
      <c r="B22" s="11" t="s">
        <v>76</v>
      </c>
      <c r="C22" s="215">
        <v>99.999999999999972</v>
      </c>
    </row>
    <row r="23" spans="1:3" ht="16.5" customHeight="1" x14ac:dyDescent="0.25">
      <c r="A23" s="10" t="s">
        <v>86</v>
      </c>
      <c r="B23" s="11" t="s">
        <v>68</v>
      </c>
      <c r="C23" s="215"/>
    </row>
    <row r="24" spans="1:3" ht="16.5" customHeight="1" x14ac:dyDescent="0.25">
      <c r="A24" s="10" t="s">
        <v>87</v>
      </c>
      <c r="B24" s="11" t="s">
        <v>76</v>
      </c>
      <c r="C24" s="215"/>
    </row>
    <row r="25" spans="1:3" ht="16.5" customHeight="1" x14ac:dyDescent="0.25">
      <c r="A25" s="10" t="s">
        <v>88</v>
      </c>
      <c r="B25" s="11" t="s">
        <v>68</v>
      </c>
      <c r="C25" s="215">
        <v>142.80000000000001</v>
      </c>
    </row>
    <row r="26" spans="1:3" ht="16.5" customHeight="1" thickBot="1" x14ac:dyDescent="0.25">
      <c r="A26" s="12" t="s">
        <v>134</v>
      </c>
      <c r="B26" s="13" t="s">
        <v>76</v>
      </c>
      <c r="C26" s="216">
        <v>87.1</v>
      </c>
    </row>
    <row r="27" spans="1:3" x14ac:dyDescent="0.2">
      <c r="C27" s="232"/>
    </row>
    <row r="28" spans="1:3" x14ac:dyDescent="0.2">
      <c r="C28" s="232"/>
    </row>
    <row r="29" spans="1:3" x14ac:dyDescent="0.2">
      <c r="C29" s="232"/>
    </row>
  </sheetData>
  <mergeCells count="2">
    <mergeCell ref="A3:C3"/>
    <mergeCell ref="A4:C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S42"/>
  <sheetViews>
    <sheetView zoomScaleNormal="100" workbookViewId="0">
      <selection activeCell="A5" sqref="A5:A7"/>
    </sheetView>
  </sheetViews>
  <sheetFormatPr defaultRowHeight="14.25" x14ac:dyDescent="0.2"/>
  <cols>
    <col min="1" max="1" width="15.7109375" style="3" customWidth="1"/>
    <col min="2" max="13" width="10.28515625" style="3" customWidth="1"/>
    <col min="14" max="15" width="8.140625" style="3" customWidth="1"/>
    <col min="16" max="16" width="15.5703125" style="3" customWidth="1"/>
    <col min="17" max="16384" width="9.140625" style="3"/>
  </cols>
  <sheetData>
    <row r="3" spans="1:19" ht="15" x14ac:dyDescent="0.25">
      <c r="A3" s="16" t="s">
        <v>135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5"/>
      <c r="P3" s="15"/>
    </row>
    <row r="4" spans="1:19" ht="15.75" thickBot="1" x14ac:dyDescent="0.3">
      <c r="A4" s="31" t="s">
        <v>585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</row>
    <row r="5" spans="1:19" ht="15" customHeight="1" x14ac:dyDescent="0.2">
      <c r="A5" s="466" t="s">
        <v>2</v>
      </c>
      <c r="B5" s="469" t="s">
        <v>3</v>
      </c>
      <c r="C5" s="469"/>
      <c r="D5" s="469"/>
      <c r="E5" s="469"/>
      <c r="F5" s="469"/>
      <c r="G5" s="469"/>
      <c r="H5" s="469"/>
      <c r="I5" s="469"/>
      <c r="J5" s="469"/>
      <c r="K5" s="469"/>
      <c r="L5" s="469"/>
      <c r="M5" s="469"/>
      <c r="N5" s="470" t="s">
        <v>89</v>
      </c>
      <c r="O5" s="470" t="s">
        <v>90</v>
      </c>
      <c r="P5" s="473" t="s">
        <v>96</v>
      </c>
      <c r="Q5" s="232"/>
      <c r="R5" s="232"/>
      <c r="S5" s="232"/>
    </row>
    <row r="6" spans="1:19" ht="15" x14ac:dyDescent="0.2">
      <c r="A6" s="467"/>
      <c r="B6" s="476" t="s">
        <v>4</v>
      </c>
      <c r="C6" s="476"/>
      <c r="D6" s="477" t="s">
        <v>5</v>
      </c>
      <c r="E6" s="476"/>
      <c r="F6" s="476"/>
      <c r="G6" s="477" t="s">
        <v>6</v>
      </c>
      <c r="H6" s="476"/>
      <c r="I6" s="476"/>
      <c r="J6" s="476"/>
      <c r="K6" s="477" t="s">
        <v>7</v>
      </c>
      <c r="L6" s="476"/>
      <c r="M6" s="476"/>
      <c r="N6" s="471"/>
      <c r="O6" s="471"/>
      <c r="P6" s="474"/>
      <c r="Q6" s="232"/>
      <c r="R6" s="232"/>
      <c r="S6" s="232"/>
    </row>
    <row r="7" spans="1:19" s="17" customFormat="1" ht="58.5" customHeight="1" x14ac:dyDescent="0.25">
      <c r="A7" s="468"/>
      <c r="B7" s="238" t="s">
        <v>97</v>
      </c>
      <c r="C7" s="239" t="s">
        <v>98</v>
      </c>
      <c r="D7" s="239" t="s">
        <v>99</v>
      </c>
      <c r="E7" s="239" t="s">
        <v>98</v>
      </c>
      <c r="F7" s="239" t="s">
        <v>100</v>
      </c>
      <c r="G7" s="239" t="s">
        <v>101</v>
      </c>
      <c r="H7" s="239" t="s">
        <v>102</v>
      </c>
      <c r="I7" s="239" t="s">
        <v>103</v>
      </c>
      <c r="J7" s="239" t="s">
        <v>104</v>
      </c>
      <c r="K7" s="239" t="s">
        <v>105</v>
      </c>
      <c r="L7" s="239" t="s">
        <v>104</v>
      </c>
      <c r="M7" s="239" t="s">
        <v>106</v>
      </c>
      <c r="N7" s="472"/>
      <c r="O7" s="472"/>
      <c r="P7" s="475"/>
      <c r="Q7" s="242"/>
      <c r="R7" s="242"/>
      <c r="S7" s="242"/>
    </row>
    <row r="8" spans="1:19" hidden="1" x14ac:dyDescent="0.2">
      <c r="A8" s="18"/>
      <c r="B8" s="243"/>
      <c r="C8" s="243"/>
      <c r="D8" s="243"/>
      <c r="E8" s="243"/>
      <c r="F8" s="243"/>
      <c r="G8" s="243"/>
      <c r="H8" s="243"/>
      <c r="I8" s="243"/>
      <c r="J8" s="243"/>
      <c r="K8" s="243"/>
      <c r="L8" s="243"/>
      <c r="M8" s="243"/>
      <c r="N8" s="243"/>
      <c r="O8" s="243"/>
      <c r="P8" s="244"/>
      <c r="Q8" s="232"/>
      <c r="R8" s="232"/>
      <c r="S8" s="232"/>
    </row>
    <row r="9" spans="1:19" ht="15.75" thickBot="1" x14ac:dyDescent="0.25">
      <c r="A9" s="22">
        <v>1</v>
      </c>
      <c r="B9" s="245">
        <v>2</v>
      </c>
      <c r="C9" s="245">
        <v>3</v>
      </c>
      <c r="D9" s="245">
        <v>4</v>
      </c>
      <c r="E9" s="245">
        <v>5</v>
      </c>
      <c r="F9" s="245">
        <v>6</v>
      </c>
      <c r="G9" s="245">
        <v>7</v>
      </c>
      <c r="H9" s="245">
        <v>8</v>
      </c>
      <c r="I9" s="245">
        <v>9</v>
      </c>
      <c r="J9" s="245">
        <v>10</v>
      </c>
      <c r="K9" s="245">
        <v>11</v>
      </c>
      <c r="L9" s="245">
        <v>12</v>
      </c>
      <c r="M9" s="245">
        <v>13</v>
      </c>
      <c r="N9" s="245">
        <v>14</v>
      </c>
      <c r="O9" s="245">
        <v>15</v>
      </c>
      <c r="P9" s="246">
        <v>16</v>
      </c>
      <c r="Q9" s="232"/>
      <c r="R9" s="232"/>
      <c r="S9" s="232"/>
    </row>
    <row r="10" spans="1:19" ht="15" x14ac:dyDescent="0.2">
      <c r="A10" s="21" t="s">
        <v>6</v>
      </c>
      <c r="B10" s="256">
        <v>8.1</v>
      </c>
      <c r="C10" s="256"/>
      <c r="D10" s="256"/>
      <c r="E10" s="256"/>
      <c r="F10" s="256"/>
      <c r="G10" s="256"/>
      <c r="H10" s="256"/>
      <c r="I10" s="256"/>
      <c r="J10" s="256"/>
      <c r="K10" s="256"/>
      <c r="L10" s="256"/>
      <c r="M10" s="256"/>
      <c r="N10" s="240">
        <f t="shared" ref="N10:N33" si="0">SUM(B10:M10)</f>
        <v>8.1</v>
      </c>
      <c r="O10" s="240">
        <f>N10</f>
        <v>8.1</v>
      </c>
      <c r="P10" s="241">
        <f>N10/O10*100</f>
        <v>100</v>
      </c>
      <c r="Q10" s="232"/>
      <c r="R10" s="232"/>
      <c r="S10" s="232"/>
    </row>
    <row r="11" spans="1:19" ht="15" x14ac:dyDescent="0.2">
      <c r="A11" s="19" t="s">
        <v>7</v>
      </c>
      <c r="B11" s="391"/>
      <c r="C11" s="391"/>
      <c r="D11" s="391"/>
      <c r="E11" s="391"/>
      <c r="F11" s="391"/>
      <c r="G11" s="391"/>
      <c r="H11" s="391"/>
      <c r="I11" s="391"/>
      <c r="J11" s="391"/>
      <c r="K11" s="391"/>
      <c r="L11" s="391"/>
      <c r="M11" s="391"/>
      <c r="N11" s="247">
        <f t="shared" si="0"/>
        <v>0</v>
      </c>
      <c r="O11" s="247">
        <f t="shared" ref="O11:O33" si="1">N11</f>
        <v>0</v>
      </c>
      <c r="P11" s="248"/>
      <c r="Q11" s="232"/>
      <c r="R11" s="232"/>
      <c r="S11" s="232"/>
    </row>
    <row r="12" spans="1:19" ht="15" x14ac:dyDescent="0.2">
      <c r="A12" s="19" t="s">
        <v>8</v>
      </c>
      <c r="B12" s="391">
        <v>1.7</v>
      </c>
      <c r="C12" s="391"/>
      <c r="D12" s="391">
        <v>6</v>
      </c>
      <c r="E12" s="391" t="s">
        <v>229</v>
      </c>
      <c r="F12" s="391"/>
      <c r="G12" s="391"/>
      <c r="H12" s="391"/>
      <c r="I12" s="391"/>
      <c r="J12" s="391"/>
      <c r="K12" s="391"/>
      <c r="L12" s="391"/>
      <c r="M12" s="391"/>
      <c r="N12" s="247">
        <f t="shared" si="0"/>
        <v>7.7</v>
      </c>
      <c r="O12" s="247">
        <f t="shared" si="1"/>
        <v>7.7</v>
      </c>
      <c r="P12" s="248">
        <f>N12/O12*100</f>
        <v>100</v>
      </c>
      <c r="Q12" s="232"/>
      <c r="R12" s="232"/>
      <c r="S12" s="232"/>
    </row>
    <row r="13" spans="1:19" ht="15" x14ac:dyDescent="0.2">
      <c r="A13" s="19" t="s">
        <v>9</v>
      </c>
      <c r="B13" s="391"/>
      <c r="C13" s="391"/>
      <c r="D13" s="391"/>
      <c r="E13" s="391"/>
      <c r="F13" s="391"/>
      <c r="G13" s="391"/>
      <c r="H13" s="391"/>
      <c r="I13" s="391"/>
      <c r="J13" s="391"/>
      <c r="K13" s="391"/>
      <c r="L13" s="391"/>
      <c r="M13" s="391"/>
      <c r="N13" s="247">
        <f t="shared" si="0"/>
        <v>0</v>
      </c>
      <c r="O13" s="247">
        <f t="shared" si="1"/>
        <v>0</v>
      </c>
      <c r="P13" s="248"/>
      <c r="Q13" s="232"/>
      <c r="R13" s="232"/>
      <c r="S13" s="232"/>
    </row>
    <row r="14" spans="1:19" ht="15" x14ac:dyDescent="0.2">
      <c r="A14" s="19" t="s">
        <v>10</v>
      </c>
      <c r="B14" s="391"/>
      <c r="C14" s="391"/>
      <c r="D14" s="391" t="s">
        <v>229</v>
      </c>
      <c r="E14" s="391">
        <v>8.8000000000000007</v>
      </c>
      <c r="F14" s="391"/>
      <c r="G14" s="391"/>
      <c r="H14" s="391"/>
      <c r="I14" s="391"/>
      <c r="J14" s="391"/>
      <c r="K14" s="391"/>
      <c r="L14" s="391"/>
      <c r="M14" s="391"/>
      <c r="N14" s="247">
        <f t="shared" si="0"/>
        <v>8.8000000000000007</v>
      </c>
      <c r="O14" s="247">
        <f t="shared" si="1"/>
        <v>8.8000000000000007</v>
      </c>
      <c r="P14" s="248">
        <f>N14/O14*100</f>
        <v>100</v>
      </c>
      <c r="Q14" s="232"/>
      <c r="R14" s="232"/>
      <c r="S14" s="232"/>
    </row>
    <row r="15" spans="1:19" ht="15" x14ac:dyDescent="0.2">
      <c r="A15" s="19" t="s">
        <v>11</v>
      </c>
      <c r="B15" s="391"/>
      <c r="C15" s="391"/>
      <c r="D15" s="391"/>
      <c r="E15" s="391"/>
      <c r="F15" s="391"/>
      <c r="G15" s="391"/>
      <c r="H15" s="391"/>
      <c r="I15" s="391"/>
      <c r="J15" s="391"/>
      <c r="K15" s="391"/>
      <c r="L15" s="391"/>
      <c r="M15" s="391"/>
      <c r="N15" s="247">
        <f t="shared" si="0"/>
        <v>0</v>
      </c>
      <c r="O15" s="247">
        <f t="shared" si="1"/>
        <v>0</v>
      </c>
      <c r="P15" s="248"/>
      <c r="Q15" s="232"/>
      <c r="R15" s="232"/>
      <c r="S15" s="232"/>
    </row>
    <row r="16" spans="1:19" ht="15" x14ac:dyDescent="0.2">
      <c r="A16" s="19" t="s">
        <v>12</v>
      </c>
      <c r="B16" s="391"/>
      <c r="C16" s="391"/>
      <c r="D16" s="391"/>
      <c r="E16" s="391">
        <v>6.2</v>
      </c>
      <c r="F16" s="391" t="s">
        <v>229</v>
      </c>
      <c r="G16" s="391"/>
      <c r="H16" s="391"/>
      <c r="I16" s="391"/>
      <c r="J16" s="391"/>
      <c r="K16" s="391"/>
      <c r="L16" s="391"/>
      <c r="M16" s="391"/>
      <c r="N16" s="247">
        <f t="shared" si="0"/>
        <v>6.2</v>
      </c>
      <c r="O16" s="247">
        <f t="shared" si="1"/>
        <v>6.2</v>
      </c>
      <c r="P16" s="248">
        <f>N16/O16*100</f>
        <v>100</v>
      </c>
      <c r="Q16" s="232"/>
      <c r="R16" s="232"/>
      <c r="S16" s="232"/>
    </row>
    <row r="17" spans="1:19" ht="15" x14ac:dyDescent="0.2">
      <c r="A17" s="19" t="s">
        <v>13</v>
      </c>
      <c r="B17" s="391"/>
      <c r="C17" s="391"/>
      <c r="D17" s="391"/>
      <c r="E17" s="391"/>
      <c r="F17" s="391"/>
      <c r="G17" s="391"/>
      <c r="H17" s="391"/>
      <c r="I17" s="391"/>
      <c r="J17" s="391"/>
      <c r="K17" s="391"/>
      <c r="L17" s="391"/>
      <c r="M17" s="391"/>
      <c r="N17" s="247">
        <f t="shared" si="0"/>
        <v>0</v>
      </c>
      <c r="O17" s="247">
        <f t="shared" si="1"/>
        <v>0</v>
      </c>
      <c r="P17" s="248"/>
      <c r="Q17" s="232"/>
      <c r="R17" s="232"/>
      <c r="S17" s="232"/>
    </row>
    <row r="18" spans="1:19" ht="15" x14ac:dyDescent="0.2">
      <c r="A18" s="19" t="s">
        <v>14</v>
      </c>
      <c r="B18" s="391"/>
      <c r="C18" s="391"/>
      <c r="D18" s="391"/>
      <c r="E18" s="391"/>
      <c r="F18" s="391">
        <v>7.5</v>
      </c>
      <c r="G18" s="391" t="s">
        <v>229</v>
      </c>
      <c r="H18" s="391" t="s">
        <v>229</v>
      </c>
      <c r="I18" s="391"/>
      <c r="J18" s="391"/>
      <c r="K18" s="391"/>
      <c r="L18" s="391"/>
      <c r="M18" s="391"/>
      <c r="N18" s="247">
        <f t="shared" si="0"/>
        <v>7.5</v>
      </c>
      <c r="O18" s="247">
        <f t="shared" si="1"/>
        <v>7.5</v>
      </c>
      <c r="P18" s="248">
        <f>N18/O18*100</f>
        <v>100</v>
      </c>
      <c r="Q18" s="232"/>
      <c r="R18" s="232"/>
      <c r="S18" s="232"/>
    </row>
    <row r="19" spans="1:19" ht="15" x14ac:dyDescent="0.2">
      <c r="A19" s="19" t="s">
        <v>15</v>
      </c>
      <c r="B19" s="391"/>
      <c r="C19" s="391"/>
      <c r="D19" s="391"/>
      <c r="E19" s="391"/>
      <c r="F19" s="391"/>
      <c r="G19" s="391"/>
      <c r="H19" s="391"/>
      <c r="I19" s="391"/>
      <c r="J19" s="391"/>
      <c r="K19" s="391"/>
      <c r="L19" s="391"/>
      <c r="M19" s="391"/>
      <c r="N19" s="247">
        <f t="shared" si="0"/>
        <v>0</v>
      </c>
      <c r="O19" s="247">
        <f t="shared" si="1"/>
        <v>0</v>
      </c>
      <c r="P19" s="248"/>
      <c r="Q19" s="232"/>
      <c r="R19" s="232"/>
      <c r="S19" s="232"/>
    </row>
    <row r="20" spans="1:19" ht="15" x14ac:dyDescent="0.2">
      <c r="A20" s="19" t="s">
        <v>16</v>
      </c>
      <c r="B20" s="391"/>
      <c r="C20" s="391"/>
      <c r="D20" s="391"/>
      <c r="E20" s="391"/>
      <c r="F20" s="391"/>
      <c r="G20" s="391">
        <v>6</v>
      </c>
      <c r="H20" s="391" t="s">
        <v>229</v>
      </c>
      <c r="I20" s="391" t="s">
        <v>229</v>
      </c>
      <c r="J20" s="391"/>
      <c r="K20" s="391"/>
      <c r="L20" s="391"/>
      <c r="M20" s="391"/>
      <c r="N20" s="247">
        <f t="shared" si="0"/>
        <v>6</v>
      </c>
      <c r="O20" s="247">
        <f t="shared" si="1"/>
        <v>6</v>
      </c>
      <c r="P20" s="248">
        <f>N20/O20*100</f>
        <v>100</v>
      </c>
      <c r="Q20" s="232"/>
      <c r="R20" s="232"/>
      <c r="S20" s="232"/>
    </row>
    <row r="21" spans="1:19" ht="15" x14ac:dyDescent="0.2">
      <c r="A21" s="19" t="s">
        <v>17</v>
      </c>
      <c r="B21" s="391"/>
      <c r="C21" s="391"/>
      <c r="D21" s="391"/>
      <c r="E21" s="391"/>
      <c r="F21" s="391"/>
      <c r="G21" s="391"/>
      <c r="H21" s="391"/>
      <c r="I21" s="391"/>
      <c r="J21" s="391"/>
      <c r="K21" s="391"/>
      <c r="L21" s="391"/>
      <c r="M21" s="391"/>
      <c r="N21" s="247">
        <f t="shared" si="0"/>
        <v>0</v>
      </c>
      <c r="O21" s="247">
        <f t="shared" si="1"/>
        <v>0</v>
      </c>
      <c r="P21" s="248"/>
      <c r="Q21" s="232"/>
      <c r="R21" s="232"/>
      <c r="S21" s="232"/>
    </row>
    <row r="22" spans="1:19" ht="15" x14ac:dyDescent="0.2">
      <c r="A22" s="19" t="s">
        <v>18</v>
      </c>
      <c r="B22" s="391"/>
      <c r="C22" s="391"/>
      <c r="D22" s="391" t="s">
        <v>229</v>
      </c>
      <c r="E22" s="391"/>
      <c r="F22" s="391" t="s">
        <v>229</v>
      </c>
      <c r="G22" s="391"/>
      <c r="H22" s="391">
        <v>5.2</v>
      </c>
      <c r="I22" s="391" t="s">
        <v>229</v>
      </c>
      <c r="J22" s="391"/>
      <c r="K22" s="391"/>
      <c r="L22" s="391"/>
      <c r="M22" s="391"/>
      <c r="N22" s="247">
        <f t="shared" si="0"/>
        <v>5.2</v>
      </c>
      <c r="O22" s="247">
        <f t="shared" si="1"/>
        <v>5.2</v>
      </c>
      <c r="P22" s="248">
        <f>N22/O22*100</f>
        <v>100</v>
      </c>
      <c r="Q22" s="232"/>
      <c r="R22" s="232"/>
      <c r="S22" s="232"/>
    </row>
    <row r="23" spans="1:19" ht="15" x14ac:dyDescent="0.2">
      <c r="A23" s="19" t="s">
        <v>19</v>
      </c>
      <c r="B23" s="391"/>
      <c r="C23" s="391"/>
      <c r="D23" s="391"/>
      <c r="E23" s="391"/>
      <c r="F23" s="391"/>
      <c r="G23" s="391"/>
      <c r="H23" s="391"/>
      <c r="I23" s="391"/>
      <c r="J23" s="391"/>
      <c r="K23" s="391"/>
      <c r="L23" s="391"/>
      <c r="M23" s="391"/>
      <c r="N23" s="247">
        <f t="shared" si="0"/>
        <v>0</v>
      </c>
      <c r="O23" s="247">
        <f t="shared" si="1"/>
        <v>0</v>
      </c>
      <c r="P23" s="248"/>
      <c r="Q23" s="232"/>
      <c r="R23" s="232"/>
      <c r="S23" s="232"/>
    </row>
    <row r="24" spans="1:19" ht="15" x14ac:dyDescent="0.2">
      <c r="A24" s="19" t="s">
        <v>20</v>
      </c>
      <c r="B24" s="391"/>
      <c r="C24" s="391"/>
      <c r="D24" s="391"/>
      <c r="E24" s="391"/>
      <c r="F24" s="391"/>
      <c r="G24" s="391"/>
      <c r="H24" s="391" t="s">
        <v>229</v>
      </c>
      <c r="I24" s="391">
        <v>7.3</v>
      </c>
      <c r="J24" s="391"/>
      <c r="K24" s="391" t="s">
        <v>229</v>
      </c>
      <c r="L24" s="391"/>
      <c r="M24" s="391"/>
      <c r="N24" s="247">
        <f t="shared" si="0"/>
        <v>7.3</v>
      </c>
      <c r="O24" s="247">
        <f t="shared" si="1"/>
        <v>7.3</v>
      </c>
      <c r="P24" s="248">
        <f>N24/O24*100</f>
        <v>100</v>
      </c>
      <c r="Q24" s="232"/>
      <c r="R24" s="232"/>
      <c r="S24" s="232"/>
    </row>
    <row r="25" spans="1:19" ht="15" x14ac:dyDescent="0.2">
      <c r="A25" s="19" t="s">
        <v>21</v>
      </c>
      <c r="B25" s="391"/>
      <c r="C25" s="391"/>
      <c r="D25" s="391"/>
      <c r="E25" s="391"/>
      <c r="F25" s="391"/>
      <c r="G25" s="391"/>
      <c r="H25" s="391"/>
      <c r="I25" s="391"/>
      <c r="J25" s="391"/>
      <c r="K25" s="391"/>
      <c r="L25" s="391"/>
      <c r="M25" s="391"/>
      <c r="N25" s="247">
        <f t="shared" si="0"/>
        <v>0</v>
      </c>
      <c r="O25" s="247">
        <f t="shared" si="1"/>
        <v>0</v>
      </c>
      <c r="P25" s="248"/>
      <c r="Q25" s="232"/>
      <c r="R25" s="232"/>
      <c r="S25" s="232"/>
    </row>
    <row r="26" spans="1:19" ht="15" x14ac:dyDescent="0.2">
      <c r="A26" s="19" t="s">
        <v>22</v>
      </c>
      <c r="B26" s="391"/>
      <c r="C26" s="391"/>
      <c r="D26" s="391"/>
      <c r="E26" s="391"/>
      <c r="F26" s="391"/>
      <c r="G26" s="391"/>
      <c r="H26" s="391"/>
      <c r="I26" s="391">
        <v>7.8</v>
      </c>
      <c r="J26" s="391" t="s">
        <v>229</v>
      </c>
      <c r="K26" s="391"/>
      <c r="L26" s="391" t="s">
        <v>229</v>
      </c>
      <c r="M26" s="391"/>
      <c r="N26" s="247">
        <f t="shared" si="0"/>
        <v>7.8</v>
      </c>
      <c r="O26" s="247">
        <f t="shared" si="1"/>
        <v>7.8</v>
      </c>
      <c r="P26" s="248">
        <f>N26/O26*100</f>
        <v>100</v>
      </c>
      <c r="Q26" s="232"/>
      <c r="R26" s="232"/>
      <c r="S26" s="232"/>
    </row>
    <row r="27" spans="1:19" ht="15" x14ac:dyDescent="0.2">
      <c r="A27" s="19" t="s">
        <v>23</v>
      </c>
      <c r="B27" s="391"/>
      <c r="C27" s="391"/>
      <c r="D27" s="391"/>
      <c r="E27" s="391"/>
      <c r="F27" s="391"/>
      <c r="G27" s="391"/>
      <c r="H27" s="391"/>
      <c r="I27" s="391"/>
      <c r="J27" s="391"/>
      <c r="K27" s="391"/>
      <c r="L27" s="391"/>
      <c r="M27" s="391"/>
      <c r="N27" s="247">
        <f t="shared" si="0"/>
        <v>0</v>
      </c>
      <c r="O27" s="247">
        <f t="shared" si="1"/>
        <v>0</v>
      </c>
      <c r="P27" s="248"/>
      <c r="Q27" s="232"/>
      <c r="R27" s="232"/>
      <c r="S27" s="232"/>
    </row>
    <row r="28" spans="1:19" ht="15" x14ac:dyDescent="0.2">
      <c r="A28" s="19" t="s">
        <v>24</v>
      </c>
      <c r="B28" s="391"/>
      <c r="C28" s="391"/>
      <c r="D28" s="391"/>
      <c r="E28" s="391"/>
      <c r="F28" s="391"/>
      <c r="G28" s="391"/>
      <c r="H28" s="391"/>
      <c r="I28" s="391" t="s">
        <v>229</v>
      </c>
      <c r="J28" s="391" t="s">
        <v>229</v>
      </c>
      <c r="K28" s="391">
        <v>5.9</v>
      </c>
      <c r="L28" s="391" t="s">
        <v>229</v>
      </c>
      <c r="M28" s="391" t="s">
        <v>229</v>
      </c>
      <c r="N28" s="247">
        <f t="shared" si="0"/>
        <v>5.9</v>
      </c>
      <c r="O28" s="247">
        <f t="shared" si="1"/>
        <v>5.9</v>
      </c>
      <c r="P28" s="248">
        <f>N28/O28*100</f>
        <v>100</v>
      </c>
      <c r="Q28" s="232"/>
      <c r="R28" s="232"/>
      <c r="S28" s="232"/>
    </row>
    <row r="29" spans="1:19" ht="15" x14ac:dyDescent="0.2">
      <c r="A29" s="19" t="s">
        <v>25</v>
      </c>
      <c r="B29" s="391"/>
      <c r="C29" s="391"/>
      <c r="D29" s="391"/>
      <c r="E29" s="391"/>
      <c r="F29" s="391"/>
      <c r="G29" s="391"/>
      <c r="H29" s="391"/>
      <c r="I29" s="391"/>
      <c r="J29" s="391"/>
      <c r="K29" s="391"/>
      <c r="L29" s="391"/>
      <c r="M29" s="391"/>
      <c r="N29" s="247">
        <f t="shared" si="0"/>
        <v>0</v>
      </c>
      <c r="O29" s="247">
        <f t="shared" si="1"/>
        <v>0</v>
      </c>
      <c r="P29" s="248"/>
      <c r="Q29" s="232"/>
      <c r="R29" s="232"/>
      <c r="S29" s="232"/>
    </row>
    <row r="30" spans="1:19" ht="15" x14ac:dyDescent="0.2">
      <c r="A30" s="19" t="s">
        <v>26</v>
      </c>
      <c r="B30" s="391"/>
      <c r="C30" s="391"/>
      <c r="D30" s="391"/>
      <c r="E30" s="391"/>
      <c r="F30" s="391"/>
      <c r="G30" s="391"/>
      <c r="H30" s="391"/>
      <c r="I30" s="391"/>
      <c r="J30" s="391" t="s">
        <v>229</v>
      </c>
      <c r="K30" s="391"/>
      <c r="L30" s="391">
        <v>6.3</v>
      </c>
      <c r="M30" s="391"/>
      <c r="N30" s="247">
        <f t="shared" si="0"/>
        <v>6.3</v>
      </c>
      <c r="O30" s="247">
        <f t="shared" si="1"/>
        <v>6.3</v>
      </c>
      <c r="P30" s="248">
        <f>N30/O30*100</f>
        <v>100</v>
      </c>
      <c r="Q30" s="232"/>
      <c r="R30" s="232"/>
      <c r="S30" s="232"/>
    </row>
    <row r="31" spans="1:19" ht="15" x14ac:dyDescent="0.2">
      <c r="A31" s="19" t="s">
        <v>27</v>
      </c>
      <c r="B31" s="391"/>
      <c r="C31" s="391"/>
      <c r="D31" s="391"/>
      <c r="E31" s="391"/>
      <c r="F31" s="391"/>
      <c r="G31" s="391"/>
      <c r="H31" s="391"/>
      <c r="I31" s="391"/>
      <c r="J31" s="391"/>
      <c r="K31" s="391"/>
      <c r="L31" s="391"/>
      <c r="M31" s="391"/>
      <c r="N31" s="247">
        <f t="shared" si="0"/>
        <v>0</v>
      </c>
      <c r="O31" s="247">
        <f t="shared" si="1"/>
        <v>0</v>
      </c>
      <c r="P31" s="248"/>
      <c r="Q31" s="232"/>
      <c r="R31" s="232"/>
      <c r="S31" s="232"/>
    </row>
    <row r="32" spans="1:19" ht="15" x14ac:dyDescent="0.2">
      <c r="A32" s="19" t="s">
        <v>28</v>
      </c>
      <c r="B32" s="391"/>
      <c r="C32" s="391"/>
      <c r="D32" s="391"/>
      <c r="E32" s="391"/>
      <c r="F32" s="391"/>
      <c r="G32" s="391"/>
      <c r="H32" s="391"/>
      <c r="I32" s="391"/>
      <c r="J32" s="391"/>
      <c r="K32" s="391"/>
      <c r="L32" s="391">
        <v>4.2</v>
      </c>
      <c r="M32" s="391">
        <v>2</v>
      </c>
      <c r="N32" s="247">
        <f t="shared" si="0"/>
        <v>6.2</v>
      </c>
      <c r="O32" s="247">
        <f t="shared" si="1"/>
        <v>6.2</v>
      </c>
      <c r="P32" s="248">
        <f>N32/O32*100</f>
        <v>100</v>
      </c>
      <c r="Q32" s="232"/>
      <c r="R32" s="232"/>
      <c r="S32" s="232"/>
    </row>
    <row r="33" spans="1:19" ht="15" x14ac:dyDescent="0.2">
      <c r="A33" s="19" t="s">
        <v>29</v>
      </c>
      <c r="B33" s="391"/>
      <c r="C33" s="391"/>
      <c r="D33" s="391"/>
      <c r="E33" s="391"/>
      <c r="F33" s="391"/>
      <c r="G33" s="391"/>
      <c r="H33" s="391"/>
      <c r="I33" s="391"/>
      <c r="J33" s="391"/>
      <c r="K33" s="391"/>
      <c r="L33" s="391"/>
      <c r="M33" s="391">
        <v>7</v>
      </c>
      <c r="N33" s="247">
        <f t="shared" si="0"/>
        <v>7</v>
      </c>
      <c r="O33" s="247">
        <f t="shared" si="1"/>
        <v>7</v>
      </c>
      <c r="P33" s="248">
        <f>N33/O33*100</f>
        <v>100</v>
      </c>
      <c r="Q33" s="232"/>
      <c r="R33" s="232"/>
      <c r="S33" s="232"/>
    </row>
    <row r="34" spans="1:19" ht="39" customHeight="1" thickBot="1" x14ac:dyDescent="0.25">
      <c r="A34" s="19" t="s">
        <v>107</v>
      </c>
      <c r="B34" s="460">
        <f>SUM(B10:C33)</f>
        <v>9.7999999999999989</v>
      </c>
      <c r="C34" s="461"/>
      <c r="D34" s="462">
        <f>SUM(D10:F33)</f>
        <v>28.5</v>
      </c>
      <c r="E34" s="463"/>
      <c r="F34" s="463"/>
      <c r="G34" s="462">
        <f>SUM(G10:J33)</f>
        <v>26.3</v>
      </c>
      <c r="H34" s="463"/>
      <c r="I34" s="463"/>
      <c r="J34" s="463"/>
      <c r="K34" s="462">
        <f>SUM(K10:M33)</f>
        <v>25.4</v>
      </c>
      <c r="L34" s="463"/>
      <c r="M34" s="463"/>
      <c r="N34" s="257">
        <f>SUM(N10:N33)</f>
        <v>90</v>
      </c>
      <c r="O34" s="258">
        <f>N34</f>
        <v>90</v>
      </c>
      <c r="P34" s="249">
        <f>N34/O34*100</f>
        <v>100</v>
      </c>
      <c r="Q34" s="232"/>
      <c r="R34" s="232"/>
      <c r="S34" s="232"/>
    </row>
    <row r="35" spans="1:19" ht="39" customHeight="1" thickBot="1" x14ac:dyDescent="0.25">
      <c r="A35" s="20" t="s">
        <v>136</v>
      </c>
      <c r="B35" s="464">
        <f>B34*100/N34</f>
        <v>10.888888888888888</v>
      </c>
      <c r="C35" s="465"/>
      <c r="D35" s="464">
        <f>D34*100/N34</f>
        <v>31.666666666666668</v>
      </c>
      <c r="E35" s="465"/>
      <c r="F35" s="465"/>
      <c r="G35" s="464">
        <f>G34*100/N34</f>
        <v>29.222222222222221</v>
      </c>
      <c r="H35" s="465"/>
      <c r="I35" s="465"/>
      <c r="J35" s="465"/>
      <c r="K35" s="464">
        <f>K34*100/N34</f>
        <v>28.222222222222221</v>
      </c>
      <c r="L35" s="465"/>
      <c r="M35" s="465"/>
      <c r="N35" s="249">
        <f>SUM(B35:M35)</f>
        <v>100</v>
      </c>
      <c r="O35" s="250"/>
      <c r="P35" s="250"/>
      <c r="Q35" s="232"/>
      <c r="R35" s="232"/>
      <c r="S35" s="232"/>
    </row>
    <row r="36" spans="1:19" x14ac:dyDescent="0.2">
      <c r="B36" s="232"/>
      <c r="C36" s="232"/>
      <c r="D36" s="232"/>
      <c r="E36" s="232"/>
      <c r="F36" s="232"/>
      <c r="G36" s="232"/>
      <c r="H36" s="232"/>
      <c r="I36" s="232"/>
      <c r="J36" s="232"/>
      <c r="K36" s="232"/>
      <c r="L36" s="232"/>
      <c r="M36" s="232"/>
      <c r="N36" s="232"/>
      <c r="O36" s="232"/>
      <c r="P36" s="232"/>
      <c r="Q36" s="232"/>
      <c r="R36" s="232"/>
      <c r="S36" s="232"/>
    </row>
    <row r="37" spans="1:19" x14ac:dyDescent="0.2">
      <c r="B37" s="232"/>
      <c r="C37" s="232"/>
      <c r="D37" s="232"/>
      <c r="E37" s="232"/>
      <c r="F37" s="232"/>
      <c r="G37" s="232"/>
      <c r="H37" s="232"/>
      <c r="I37" s="232"/>
      <c r="J37" s="232"/>
      <c r="K37" s="232"/>
      <c r="L37" s="232"/>
      <c r="M37" s="232"/>
      <c r="N37" s="232"/>
      <c r="O37" s="232"/>
      <c r="P37" s="232"/>
      <c r="Q37" s="232"/>
      <c r="R37" s="232"/>
      <c r="S37" s="232"/>
    </row>
    <row r="38" spans="1:19" x14ac:dyDescent="0.2">
      <c r="B38" s="232"/>
      <c r="C38" s="232"/>
      <c r="D38" s="232"/>
      <c r="E38" s="232"/>
      <c r="F38" s="232"/>
      <c r="G38" s="232"/>
      <c r="H38" s="232"/>
      <c r="I38" s="232"/>
      <c r="J38" s="232"/>
      <c r="K38" s="232"/>
      <c r="L38" s="232"/>
      <c r="M38" s="232"/>
      <c r="N38" s="232"/>
      <c r="O38" s="232"/>
      <c r="P38" s="232"/>
      <c r="Q38" s="232"/>
      <c r="R38" s="232"/>
      <c r="S38" s="232"/>
    </row>
    <row r="39" spans="1:19" x14ac:dyDescent="0.2">
      <c r="B39" s="232"/>
      <c r="C39" s="232"/>
      <c r="D39" s="232"/>
      <c r="E39" s="232"/>
      <c r="F39" s="232"/>
      <c r="G39" s="232"/>
      <c r="H39" s="232"/>
      <c r="I39" s="232"/>
      <c r="J39" s="232"/>
      <c r="K39" s="232"/>
      <c r="L39" s="232"/>
      <c r="M39" s="232"/>
      <c r="N39" s="232"/>
      <c r="O39" s="232"/>
      <c r="P39" s="232"/>
      <c r="Q39" s="232"/>
      <c r="R39" s="232"/>
      <c r="S39" s="232"/>
    </row>
    <row r="40" spans="1:19" x14ac:dyDescent="0.2">
      <c r="B40" s="232"/>
      <c r="C40" s="232"/>
      <c r="D40" s="232"/>
      <c r="E40" s="232"/>
      <c r="F40" s="232"/>
      <c r="G40" s="232"/>
      <c r="H40" s="232"/>
      <c r="I40" s="232"/>
      <c r="J40" s="232"/>
      <c r="K40" s="232"/>
      <c r="L40" s="232"/>
      <c r="M40" s="232"/>
      <c r="N40" s="232"/>
      <c r="O40" s="232"/>
      <c r="P40" s="232"/>
      <c r="Q40" s="232"/>
      <c r="R40" s="232"/>
      <c r="S40" s="232"/>
    </row>
    <row r="41" spans="1:19" x14ac:dyDescent="0.2">
      <c r="B41" s="232"/>
      <c r="C41" s="232"/>
      <c r="D41" s="232"/>
      <c r="E41" s="232"/>
      <c r="F41" s="232"/>
      <c r="G41" s="232"/>
      <c r="H41" s="232"/>
      <c r="I41" s="232"/>
      <c r="J41" s="232"/>
      <c r="K41" s="232"/>
      <c r="L41" s="232"/>
      <c r="M41" s="232"/>
      <c r="N41" s="232"/>
      <c r="O41" s="232"/>
      <c r="P41" s="232"/>
      <c r="Q41" s="232"/>
      <c r="R41" s="232"/>
      <c r="S41" s="232"/>
    </row>
    <row r="42" spans="1:19" x14ac:dyDescent="0.2">
      <c r="B42" s="232"/>
      <c r="C42" s="232"/>
      <c r="D42" s="232"/>
      <c r="E42" s="232"/>
      <c r="F42" s="232"/>
      <c r="G42" s="232"/>
      <c r="H42" s="232"/>
      <c r="I42" s="232"/>
      <c r="J42" s="232"/>
      <c r="K42" s="232"/>
      <c r="L42" s="232"/>
      <c r="M42" s="232"/>
      <c r="N42" s="232"/>
      <c r="O42" s="232"/>
      <c r="P42" s="232"/>
      <c r="Q42" s="232"/>
      <c r="R42" s="232"/>
      <c r="S42" s="232"/>
    </row>
  </sheetData>
  <mergeCells count="17">
    <mergeCell ref="A5:A7"/>
    <mergeCell ref="B5:M5"/>
    <mergeCell ref="N5:N7"/>
    <mergeCell ref="O5:O7"/>
    <mergeCell ref="P5:P7"/>
    <mergeCell ref="B6:C6"/>
    <mergeCell ref="D6:F6"/>
    <mergeCell ref="G6:J6"/>
    <mergeCell ref="K6:M6"/>
    <mergeCell ref="B34:C34"/>
    <mergeCell ref="D34:F34"/>
    <mergeCell ref="G34:J34"/>
    <mergeCell ref="K34:M34"/>
    <mergeCell ref="B35:C35"/>
    <mergeCell ref="D35:F35"/>
    <mergeCell ref="G35:J35"/>
    <mergeCell ref="K35:M35"/>
  </mergeCells>
  <pageMargins left="0.7" right="0.7" top="0.75" bottom="0.75" header="0.3" footer="0.3"/>
  <pageSetup paperSize="9" scale="7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Q35"/>
  <sheetViews>
    <sheetView zoomScaleNormal="100" workbookViewId="0">
      <selection activeCell="K34" sqref="K34:M34"/>
    </sheetView>
  </sheetViews>
  <sheetFormatPr defaultRowHeight="14.25" x14ac:dyDescent="0.2"/>
  <cols>
    <col min="1" max="1" width="15.7109375" style="3" customWidth="1"/>
    <col min="2" max="13" width="10.28515625" style="3" customWidth="1"/>
    <col min="14" max="15" width="8.140625" style="3" customWidth="1"/>
    <col min="16" max="16" width="15.5703125" style="3" customWidth="1"/>
    <col min="17" max="16384" width="9.140625" style="3"/>
  </cols>
  <sheetData>
    <row r="3" spans="1:17" ht="15" x14ac:dyDescent="0.25">
      <c r="A3" s="16" t="s">
        <v>135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5"/>
      <c r="P3" s="15"/>
    </row>
    <row r="4" spans="1:17" ht="15.75" thickBot="1" x14ac:dyDescent="0.3">
      <c r="A4" s="31" t="s">
        <v>586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</row>
    <row r="5" spans="1:17" ht="15" customHeight="1" x14ac:dyDescent="0.2">
      <c r="A5" s="478" t="s">
        <v>2</v>
      </c>
      <c r="B5" s="469" t="s">
        <v>3</v>
      </c>
      <c r="C5" s="469"/>
      <c r="D5" s="469"/>
      <c r="E5" s="469"/>
      <c r="F5" s="469"/>
      <c r="G5" s="469"/>
      <c r="H5" s="469"/>
      <c r="I5" s="469"/>
      <c r="J5" s="469"/>
      <c r="K5" s="469"/>
      <c r="L5" s="469"/>
      <c r="M5" s="469"/>
      <c r="N5" s="470" t="s">
        <v>89</v>
      </c>
      <c r="O5" s="470" t="s">
        <v>90</v>
      </c>
      <c r="P5" s="473" t="s">
        <v>96</v>
      </c>
      <c r="Q5" s="232"/>
    </row>
    <row r="6" spans="1:17" ht="15" x14ac:dyDescent="0.2">
      <c r="A6" s="479"/>
      <c r="B6" s="476" t="s">
        <v>4</v>
      </c>
      <c r="C6" s="476"/>
      <c r="D6" s="477" t="s">
        <v>5</v>
      </c>
      <c r="E6" s="476"/>
      <c r="F6" s="476"/>
      <c r="G6" s="477" t="s">
        <v>6</v>
      </c>
      <c r="H6" s="476"/>
      <c r="I6" s="476"/>
      <c r="J6" s="476"/>
      <c r="K6" s="477" t="s">
        <v>7</v>
      </c>
      <c r="L6" s="476"/>
      <c r="M6" s="476"/>
      <c r="N6" s="471"/>
      <c r="O6" s="471"/>
      <c r="P6" s="474"/>
      <c r="Q6" s="232"/>
    </row>
    <row r="7" spans="1:17" s="17" customFormat="1" ht="58.5" customHeight="1" x14ac:dyDescent="0.25">
      <c r="A7" s="480"/>
      <c r="B7" s="238" t="s">
        <v>97</v>
      </c>
      <c r="C7" s="239" t="s">
        <v>98</v>
      </c>
      <c r="D7" s="239" t="s">
        <v>99</v>
      </c>
      <c r="E7" s="239" t="s">
        <v>98</v>
      </c>
      <c r="F7" s="239" t="s">
        <v>100</v>
      </c>
      <c r="G7" s="239" t="s">
        <v>101</v>
      </c>
      <c r="H7" s="239" t="s">
        <v>102</v>
      </c>
      <c r="I7" s="239" t="s">
        <v>103</v>
      </c>
      <c r="J7" s="239" t="s">
        <v>104</v>
      </c>
      <c r="K7" s="239" t="s">
        <v>105</v>
      </c>
      <c r="L7" s="239" t="s">
        <v>104</v>
      </c>
      <c r="M7" s="239" t="s">
        <v>106</v>
      </c>
      <c r="N7" s="472"/>
      <c r="O7" s="472"/>
      <c r="P7" s="475"/>
      <c r="Q7" s="242"/>
    </row>
    <row r="8" spans="1:17" hidden="1" x14ac:dyDescent="0.2">
      <c r="A8" s="251"/>
      <c r="B8" s="243"/>
      <c r="C8" s="243"/>
      <c r="D8" s="243"/>
      <c r="E8" s="243"/>
      <c r="F8" s="243"/>
      <c r="G8" s="243"/>
      <c r="H8" s="243"/>
      <c r="I8" s="243"/>
      <c r="J8" s="243"/>
      <c r="K8" s="243"/>
      <c r="L8" s="243"/>
      <c r="M8" s="243"/>
      <c r="N8" s="243"/>
      <c r="O8" s="243"/>
      <c r="P8" s="244"/>
      <c r="Q8" s="232"/>
    </row>
    <row r="9" spans="1:17" ht="15.75" thickBot="1" x14ac:dyDescent="0.25">
      <c r="A9" s="252">
        <v>1</v>
      </c>
      <c r="B9" s="245">
        <v>2</v>
      </c>
      <c r="C9" s="245">
        <v>3</v>
      </c>
      <c r="D9" s="245">
        <v>4</v>
      </c>
      <c r="E9" s="245">
        <v>5</v>
      </c>
      <c r="F9" s="245">
        <v>6</v>
      </c>
      <c r="G9" s="245">
        <v>7</v>
      </c>
      <c r="H9" s="245">
        <v>8</v>
      </c>
      <c r="I9" s="245">
        <v>9</v>
      </c>
      <c r="J9" s="245">
        <v>10</v>
      </c>
      <c r="K9" s="245">
        <v>11</v>
      </c>
      <c r="L9" s="245">
        <v>12</v>
      </c>
      <c r="M9" s="245">
        <v>13</v>
      </c>
      <c r="N9" s="245">
        <v>14</v>
      </c>
      <c r="O9" s="245">
        <v>15</v>
      </c>
      <c r="P9" s="246">
        <v>16</v>
      </c>
      <c r="Q9" s="232"/>
    </row>
    <row r="10" spans="1:17" ht="15" x14ac:dyDescent="0.2">
      <c r="A10" s="253" t="s">
        <v>6</v>
      </c>
      <c r="B10" s="256">
        <v>9.4</v>
      </c>
      <c r="C10" s="256"/>
      <c r="D10" s="256"/>
      <c r="E10" s="256"/>
      <c r="F10" s="256"/>
      <c r="G10" s="256"/>
      <c r="H10" s="256"/>
      <c r="I10" s="256"/>
      <c r="J10" s="256"/>
      <c r="K10" s="256"/>
      <c r="L10" s="256"/>
      <c r="M10" s="256"/>
      <c r="N10" s="240">
        <f t="shared" ref="N10:N33" si="0">SUM(B10:M10)</f>
        <v>9.4</v>
      </c>
      <c r="O10" s="240">
        <f>N10</f>
        <v>9.4</v>
      </c>
      <c r="P10" s="241">
        <f>N10/O10*100</f>
        <v>100</v>
      </c>
      <c r="Q10" s="232"/>
    </row>
    <row r="11" spans="1:17" ht="15" x14ac:dyDescent="0.2">
      <c r="A11" s="254" t="s">
        <v>7</v>
      </c>
      <c r="B11" s="391"/>
      <c r="C11" s="391"/>
      <c r="D11" s="391"/>
      <c r="E11" s="391"/>
      <c r="F11" s="391"/>
      <c r="G11" s="391"/>
      <c r="H11" s="391"/>
      <c r="I11" s="391"/>
      <c r="J11" s="391"/>
      <c r="K11" s="391"/>
      <c r="L11" s="391"/>
      <c r="M11" s="391"/>
      <c r="N11" s="247">
        <f t="shared" si="0"/>
        <v>0</v>
      </c>
      <c r="O11" s="247">
        <f t="shared" ref="O11:O33" si="1">N11</f>
        <v>0</v>
      </c>
      <c r="P11" s="248"/>
      <c r="Q11" s="232"/>
    </row>
    <row r="12" spans="1:17" ht="15" x14ac:dyDescent="0.2">
      <c r="A12" s="254" t="s">
        <v>8</v>
      </c>
      <c r="B12" s="391">
        <v>2.5</v>
      </c>
      <c r="C12" s="391"/>
      <c r="D12" s="391">
        <v>10.4</v>
      </c>
      <c r="E12" s="391" t="s">
        <v>229</v>
      </c>
      <c r="F12" s="391"/>
      <c r="G12" s="391"/>
      <c r="H12" s="391"/>
      <c r="I12" s="391"/>
      <c r="J12" s="391"/>
      <c r="K12" s="391"/>
      <c r="L12" s="391"/>
      <c r="M12" s="391"/>
      <c r="N12" s="247">
        <f t="shared" si="0"/>
        <v>12.9</v>
      </c>
      <c r="O12" s="247">
        <f t="shared" si="1"/>
        <v>12.9</v>
      </c>
      <c r="P12" s="248">
        <f>N12/O12*100</f>
        <v>100</v>
      </c>
      <c r="Q12" s="232"/>
    </row>
    <row r="13" spans="1:17" ht="15" x14ac:dyDescent="0.2">
      <c r="A13" s="254" t="s">
        <v>9</v>
      </c>
      <c r="B13" s="391"/>
      <c r="C13" s="391"/>
      <c r="D13" s="391"/>
      <c r="E13" s="391"/>
      <c r="F13" s="391"/>
      <c r="G13" s="391"/>
      <c r="H13" s="391"/>
      <c r="I13" s="391"/>
      <c r="J13" s="391"/>
      <c r="K13" s="391"/>
      <c r="L13" s="391"/>
      <c r="M13" s="391"/>
      <c r="N13" s="247">
        <f t="shared" si="0"/>
        <v>0</v>
      </c>
      <c r="O13" s="247">
        <f t="shared" si="1"/>
        <v>0</v>
      </c>
      <c r="P13" s="248"/>
      <c r="Q13" s="232"/>
    </row>
    <row r="14" spans="1:17" ht="15" x14ac:dyDescent="0.2">
      <c r="A14" s="254" t="s">
        <v>10</v>
      </c>
      <c r="B14" s="391"/>
      <c r="C14" s="391"/>
      <c r="D14" s="391" t="s">
        <v>229</v>
      </c>
      <c r="E14" s="391">
        <v>9.6</v>
      </c>
      <c r="F14" s="391"/>
      <c r="G14" s="391"/>
      <c r="H14" s="391"/>
      <c r="I14" s="391"/>
      <c r="J14" s="391"/>
      <c r="K14" s="391"/>
      <c r="L14" s="391"/>
      <c r="M14" s="391"/>
      <c r="N14" s="247">
        <f t="shared" si="0"/>
        <v>9.6</v>
      </c>
      <c r="O14" s="247">
        <f t="shared" si="1"/>
        <v>9.6</v>
      </c>
      <c r="P14" s="248">
        <f>N14/O14*100</f>
        <v>100</v>
      </c>
      <c r="Q14" s="232"/>
    </row>
    <row r="15" spans="1:17" ht="15" x14ac:dyDescent="0.2">
      <c r="A15" s="254" t="s">
        <v>11</v>
      </c>
      <c r="B15" s="391"/>
      <c r="C15" s="391"/>
      <c r="D15" s="391"/>
      <c r="E15" s="391"/>
      <c r="F15" s="391"/>
      <c r="G15" s="391"/>
      <c r="H15" s="391"/>
      <c r="I15" s="391"/>
      <c r="J15" s="391"/>
      <c r="K15" s="391"/>
      <c r="L15" s="391"/>
      <c r="M15" s="391"/>
      <c r="N15" s="247">
        <f t="shared" si="0"/>
        <v>0</v>
      </c>
      <c r="O15" s="247">
        <f t="shared" si="1"/>
        <v>0</v>
      </c>
      <c r="P15" s="248"/>
      <c r="Q15" s="232"/>
    </row>
    <row r="16" spans="1:17" ht="15" x14ac:dyDescent="0.2">
      <c r="A16" s="254" t="s">
        <v>12</v>
      </c>
      <c r="B16" s="391"/>
      <c r="C16" s="391"/>
      <c r="D16" s="391"/>
      <c r="E16" s="391">
        <v>10.1</v>
      </c>
      <c r="F16" s="391" t="s">
        <v>229</v>
      </c>
      <c r="G16" s="391"/>
      <c r="H16" s="391"/>
      <c r="I16" s="391"/>
      <c r="J16" s="391"/>
      <c r="K16" s="391"/>
      <c r="L16" s="391"/>
      <c r="M16" s="391"/>
      <c r="N16" s="247">
        <f t="shared" si="0"/>
        <v>10.1</v>
      </c>
      <c r="O16" s="247">
        <f t="shared" si="1"/>
        <v>10.1</v>
      </c>
      <c r="P16" s="248">
        <f>N16/O16*100</f>
        <v>100</v>
      </c>
      <c r="Q16" s="232"/>
    </row>
    <row r="17" spans="1:17" ht="15" x14ac:dyDescent="0.2">
      <c r="A17" s="254" t="s">
        <v>13</v>
      </c>
      <c r="B17" s="391"/>
      <c r="C17" s="391"/>
      <c r="D17" s="391"/>
      <c r="E17" s="391"/>
      <c r="F17" s="391"/>
      <c r="G17" s="391"/>
      <c r="H17" s="391"/>
      <c r="I17" s="391"/>
      <c r="J17" s="391"/>
      <c r="K17" s="391"/>
      <c r="L17" s="391"/>
      <c r="M17" s="391"/>
      <c r="N17" s="247">
        <f t="shared" si="0"/>
        <v>0</v>
      </c>
      <c r="O17" s="247">
        <f t="shared" si="1"/>
        <v>0</v>
      </c>
      <c r="P17" s="248"/>
      <c r="Q17" s="232"/>
    </row>
    <row r="18" spans="1:17" ht="15" x14ac:dyDescent="0.2">
      <c r="A18" s="254" t="s">
        <v>14</v>
      </c>
      <c r="B18" s="391"/>
      <c r="C18" s="391"/>
      <c r="D18" s="391"/>
      <c r="E18" s="391"/>
      <c r="F18" s="391">
        <v>12.8</v>
      </c>
      <c r="G18" s="391" t="s">
        <v>229</v>
      </c>
      <c r="H18" s="391" t="s">
        <v>229</v>
      </c>
      <c r="I18" s="391"/>
      <c r="J18" s="391"/>
      <c r="K18" s="391"/>
      <c r="L18" s="391"/>
      <c r="M18" s="391"/>
      <c r="N18" s="247">
        <f t="shared" si="0"/>
        <v>12.8</v>
      </c>
      <c r="O18" s="247">
        <f t="shared" si="1"/>
        <v>12.8</v>
      </c>
      <c r="P18" s="248">
        <f>N18/O18*100</f>
        <v>100</v>
      </c>
      <c r="Q18" s="232"/>
    </row>
    <row r="19" spans="1:17" ht="15" x14ac:dyDescent="0.2">
      <c r="A19" s="254" t="s">
        <v>15</v>
      </c>
      <c r="B19" s="391"/>
      <c r="C19" s="391"/>
      <c r="D19" s="391"/>
      <c r="E19" s="391"/>
      <c r="F19" s="391"/>
      <c r="G19" s="391"/>
      <c r="H19" s="391"/>
      <c r="I19" s="391"/>
      <c r="J19" s="391"/>
      <c r="K19" s="391"/>
      <c r="L19" s="391"/>
      <c r="M19" s="391"/>
      <c r="N19" s="247">
        <f t="shared" si="0"/>
        <v>0</v>
      </c>
      <c r="O19" s="247">
        <f t="shared" si="1"/>
        <v>0</v>
      </c>
      <c r="P19" s="248"/>
      <c r="Q19" s="232"/>
    </row>
    <row r="20" spans="1:17" ht="15" x14ac:dyDescent="0.2">
      <c r="A20" s="254" t="s">
        <v>16</v>
      </c>
      <c r="B20" s="391"/>
      <c r="C20" s="391"/>
      <c r="D20" s="391"/>
      <c r="E20" s="391"/>
      <c r="F20" s="391"/>
      <c r="G20" s="391">
        <v>11.8</v>
      </c>
      <c r="H20" s="391" t="s">
        <v>229</v>
      </c>
      <c r="I20" s="391" t="s">
        <v>229</v>
      </c>
      <c r="J20" s="391"/>
      <c r="K20" s="391"/>
      <c r="L20" s="391"/>
      <c r="M20" s="391"/>
      <c r="N20" s="247">
        <f t="shared" si="0"/>
        <v>11.8</v>
      </c>
      <c r="O20" s="247">
        <f t="shared" si="1"/>
        <v>11.8</v>
      </c>
      <c r="P20" s="248">
        <f>N20/O20*100</f>
        <v>100</v>
      </c>
      <c r="Q20" s="232"/>
    </row>
    <row r="21" spans="1:17" ht="15" x14ac:dyDescent="0.2">
      <c r="A21" s="254" t="s">
        <v>17</v>
      </c>
      <c r="B21" s="391"/>
      <c r="C21" s="391"/>
      <c r="D21" s="391"/>
      <c r="E21" s="391"/>
      <c r="F21" s="391"/>
      <c r="G21" s="391"/>
      <c r="H21" s="391"/>
      <c r="I21" s="391"/>
      <c r="J21" s="391"/>
      <c r="K21" s="391"/>
      <c r="L21" s="391"/>
      <c r="M21" s="391"/>
      <c r="N21" s="247">
        <f t="shared" si="0"/>
        <v>0</v>
      </c>
      <c r="O21" s="247">
        <f t="shared" si="1"/>
        <v>0</v>
      </c>
      <c r="P21" s="248"/>
      <c r="Q21" s="232"/>
    </row>
    <row r="22" spans="1:17" ht="15" x14ac:dyDescent="0.2">
      <c r="A22" s="254" t="s">
        <v>18</v>
      </c>
      <c r="B22" s="391"/>
      <c r="C22" s="391"/>
      <c r="D22" s="391" t="s">
        <v>229</v>
      </c>
      <c r="E22" s="391"/>
      <c r="F22" s="391" t="s">
        <v>229</v>
      </c>
      <c r="G22" s="391"/>
      <c r="H22" s="391">
        <v>8.1</v>
      </c>
      <c r="I22" s="391" t="s">
        <v>229</v>
      </c>
      <c r="J22" s="391"/>
      <c r="K22" s="391"/>
      <c r="L22" s="391"/>
      <c r="M22" s="391"/>
      <c r="N22" s="247">
        <f t="shared" si="0"/>
        <v>8.1</v>
      </c>
      <c r="O22" s="247">
        <f t="shared" si="1"/>
        <v>8.1</v>
      </c>
      <c r="P22" s="248">
        <f>N22/O22*100</f>
        <v>100</v>
      </c>
      <c r="Q22" s="232"/>
    </row>
    <row r="23" spans="1:17" ht="15" x14ac:dyDescent="0.2">
      <c r="A23" s="254" t="s">
        <v>19</v>
      </c>
      <c r="B23" s="391"/>
      <c r="C23" s="391"/>
      <c r="D23" s="391"/>
      <c r="E23" s="391"/>
      <c r="F23" s="391"/>
      <c r="G23" s="391"/>
      <c r="H23" s="391"/>
      <c r="I23" s="391"/>
      <c r="J23" s="391"/>
      <c r="K23" s="391"/>
      <c r="L23" s="391"/>
      <c r="M23" s="391"/>
      <c r="N23" s="247">
        <f t="shared" si="0"/>
        <v>0</v>
      </c>
      <c r="O23" s="247">
        <f t="shared" si="1"/>
        <v>0</v>
      </c>
      <c r="P23" s="248"/>
      <c r="Q23" s="232"/>
    </row>
    <row r="24" spans="1:17" ht="15" x14ac:dyDescent="0.2">
      <c r="A24" s="254" t="s">
        <v>20</v>
      </c>
      <c r="B24" s="391"/>
      <c r="C24" s="391"/>
      <c r="D24" s="391"/>
      <c r="E24" s="391"/>
      <c r="F24" s="391"/>
      <c r="G24" s="391"/>
      <c r="H24" s="391" t="s">
        <v>229</v>
      </c>
      <c r="I24" s="391">
        <v>10.3</v>
      </c>
      <c r="J24" s="391"/>
      <c r="K24" s="391" t="s">
        <v>229</v>
      </c>
      <c r="L24" s="391"/>
      <c r="M24" s="391"/>
      <c r="N24" s="247">
        <f t="shared" si="0"/>
        <v>10.3</v>
      </c>
      <c r="O24" s="247">
        <f t="shared" si="1"/>
        <v>10.3</v>
      </c>
      <c r="P24" s="248">
        <f>N24/O24*100</f>
        <v>100</v>
      </c>
      <c r="Q24" s="232"/>
    </row>
    <row r="25" spans="1:17" ht="15" x14ac:dyDescent="0.2">
      <c r="A25" s="254" t="s">
        <v>21</v>
      </c>
      <c r="B25" s="391"/>
      <c r="C25" s="391"/>
      <c r="D25" s="391"/>
      <c r="E25" s="391"/>
      <c r="F25" s="391"/>
      <c r="G25" s="391"/>
      <c r="H25" s="391"/>
      <c r="I25" s="391"/>
      <c r="J25" s="391"/>
      <c r="K25" s="391"/>
      <c r="L25" s="391"/>
      <c r="M25" s="391"/>
      <c r="N25" s="247">
        <f t="shared" si="0"/>
        <v>0</v>
      </c>
      <c r="O25" s="247">
        <f t="shared" si="1"/>
        <v>0</v>
      </c>
      <c r="P25" s="248"/>
      <c r="Q25" s="232"/>
    </row>
    <row r="26" spans="1:17" ht="15" x14ac:dyDescent="0.2">
      <c r="A26" s="254" t="s">
        <v>22</v>
      </c>
      <c r="B26" s="391"/>
      <c r="C26" s="391"/>
      <c r="D26" s="391"/>
      <c r="E26" s="391"/>
      <c r="F26" s="391"/>
      <c r="G26" s="391"/>
      <c r="H26" s="391"/>
      <c r="I26" s="391">
        <v>11.9</v>
      </c>
      <c r="J26" s="391" t="s">
        <v>229</v>
      </c>
      <c r="K26" s="391"/>
      <c r="L26" s="391" t="s">
        <v>229</v>
      </c>
      <c r="M26" s="391"/>
      <c r="N26" s="247">
        <f t="shared" si="0"/>
        <v>11.9</v>
      </c>
      <c r="O26" s="247">
        <f t="shared" si="1"/>
        <v>11.9</v>
      </c>
      <c r="P26" s="248">
        <f>N26/O26*100</f>
        <v>100</v>
      </c>
      <c r="Q26" s="232"/>
    </row>
    <row r="27" spans="1:17" ht="15" x14ac:dyDescent="0.2">
      <c r="A27" s="254" t="s">
        <v>23</v>
      </c>
      <c r="B27" s="391"/>
      <c r="C27" s="391"/>
      <c r="D27" s="391"/>
      <c r="E27" s="391"/>
      <c r="F27" s="391"/>
      <c r="G27" s="391"/>
      <c r="H27" s="391"/>
      <c r="I27" s="391"/>
      <c r="J27" s="391"/>
      <c r="K27" s="391"/>
      <c r="L27" s="391"/>
      <c r="M27" s="391"/>
      <c r="N27" s="247">
        <f t="shared" si="0"/>
        <v>0</v>
      </c>
      <c r="O27" s="247">
        <f t="shared" si="1"/>
        <v>0</v>
      </c>
      <c r="P27" s="248"/>
      <c r="Q27" s="232"/>
    </row>
    <row r="28" spans="1:17" ht="15" x14ac:dyDescent="0.2">
      <c r="A28" s="254" t="s">
        <v>24</v>
      </c>
      <c r="B28" s="391"/>
      <c r="C28" s="391"/>
      <c r="D28" s="391"/>
      <c r="E28" s="391"/>
      <c r="F28" s="391"/>
      <c r="G28" s="391"/>
      <c r="H28" s="391"/>
      <c r="I28" s="391" t="s">
        <v>229</v>
      </c>
      <c r="J28" s="391" t="s">
        <v>229</v>
      </c>
      <c r="K28" s="391">
        <v>9.3000000000000007</v>
      </c>
      <c r="L28" s="391" t="s">
        <v>229</v>
      </c>
      <c r="M28" s="391" t="s">
        <v>229</v>
      </c>
      <c r="N28" s="247">
        <f t="shared" si="0"/>
        <v>9.3000000000000007</v>
      </c>
      <c r="O28" s="247">
        <f t="shared" si="1"/>
        <v>9.3000000000000007</v>
      </c>
      <c r="P28" s="248">
        <f>N28/O28*100</f>
        <v>100</v>
      </c>
      <c r="Q28" s="232"/>
    </row>
    <row r="29" spans="1:17" ht="15" x14ac:dyDescent="0.2">
      <c r="A29" s="254" t="s">
        <v>25</v>
      </c>
      <c r="B29" s="391"/>
      <c r="C29" s="391"/>
      <c r="D29" s="391"/>
      <c r="E29" s="391"/>
      <c r="F29" s="391"/>
      <c r="G29" s="391"/>
      <c r="H29" s="391"/>
      <c r="I29" s="391"/>
      <c r="J29" s="391"/>
      <c r="K29" s="391"/>
      <c r="L29" s="391"/>
      <c r="M29" s="391"/>
      <c r="N29" s="247">
        <f t="shared" si="0"/>
        <v>0</v>
      </c>
      <c r="O29" s="247">
        <f t="shared" si="1"/>
        <v>0</v>
      </c>
      <c r="P29" s="248"/>
      <c r="Q29" s="232"/>
    </row>
    <row r="30" spans="1:17" ht="15" x14ac:dyDescent="0.2">
      <c r="A30" s="254" t="s">
        <v>26</v>
      </c>
      <c r="B30" s="391"/>
      <c r="C30" s="391"/>
      <c r="D30" s="391"/>
      <c r="E30" s="391"/>
      <c r="F30" s="391"/>
      <c r="G30" s="391"/>
      <c r="H30" s="391"/>
      <c r="I30" s="391"/>
      <c r="J30" s="391" t="s">
        <v>229</v>
      </c>
      <c r="K30" s="391"/>
      <c r="L30" s="391">
        <v>10.3</v>
      </c>
      <c r="M30" s="391"/>
      <c r="N30" s="247">
        <f t="shared" si="0"/>
        <v>10.3</v>
      </c>
      <c r="O30" s="247">
        <f t="shared" si="1"/>
        <v>10.3</v>
      </c>
      <c r="P30" s="248">
        <f>N30/O30*100</f>
        <v>100</v>
      </c>
      <c r="Q30" s="232"/>
    </row>
    <row r="31" spans="1:17" ht="15" x14ac:dyDescent="0.2">
      <c r="A31" s="254" t="s">
        <v>27</v>
      </c>
      <c r="B31" s="391"/>
      <c r="C31" s="391"/>
      <c r="D31" s="391"/>
      <c r="E31" s="391"/>
      <c r="F31" s="391"/>
      <c r="G31" s="391"/>
      <c r="H31" s="391"/>
      <c r="I31" s="391"/>
      <c r="J31" s="391"/>
      <c r="K31" s="391"/>
      <c r="L31" s="391"/>
      <c r="M31" s="391"/>
      <c r="N31" s="247">
        <f t="shared" si="0"/>
        <v>0</v>
      </c>
      <c r="O31" s="247">
        <f t="shared" si="1"/>
        <v>0</v>
      </c>
      <c r="P31" s="248"/>
      <c r="Q31" s="232"/>
    </row>
    <row r="32" spans="1:17" ht="15" x14ac:dyDescent="0.2">
      <c r="A32" s="254" t="s">
        <v>28</v>
      </c>
      <c r="B32" s="391"/>
      <c r="C32" s="391"/>
      <c r="D32" s="391"/>
      <c r="E32" s="391"/>
      <c r="F32" s="391"/>
      <c r="G32" s="391"/>
      <c r="H32" s="391"/>
      <c r="I32" s="391"/>
      <c r="J32" s="391"/>
      <c r="K32" s="391"/>
      <c r="L32" s="391">
        <v>6.6</v>
      </c>
      <c r="M32" s="391">
        <v>3.3</v>
      </c>
      <c r="N32" s="247">
        <f t="shared" si="0"/>
        <v>9.8999999999999986</v>
      </c>
      <c r="O32" s="247">
        <f t="shared" si="1"/>
        <v>9.8999999999999986</v>
      </c>
      <c r="P32" s="248">
        <f>N32/O32*100</f>
        <v>100</v>
      </c>
      <c r="Q32" s="232"/>
    </row>
    <row r="33" spans="1:17" ht="15" x14ac:dyDescent="0.2">
      <c r="A33" s="254" t="s">
        <v>29</v>
      </c>
      <c r="B33" s="391"/>
      <c r="C33" s="391"/>
      <c r="D33" s="391"/>
      <c r="E33" s="391"/>
      <c r="F33" s="391"/>
      <c r="G33" s="391"/>
      <c r="H33" s="391"/>
      <c r="I33" s="391"/>
      <c r="J33" s="391"/>
      <c r="K33" s="391"/>
      <c r="L33" s="391"/>
      <c r="M33" s="391">
        <v>10.6</v>
      </c>
      <c r="N33" s="247">
        <f t="shared" si="0"/>
        <v>10.6</v>
      </c>
      <c r="O33" s="247">
        <f t="shared" si="1"/>
        <v>10.6</v>
      </c>
      <c r="P33" s="248">
        <f>N33/O33*100</f>
        <v>100</v>
      </c>
      <c r="Q33" s="232"/>
    </row>
    <row r="34" spans="1:17" ht="39" customHeight="1" thickBot="1" x14ac:dyDescent="0.25">
      <c r="A34" s="254" t="s">
        <v>107</v>
      </c>
      <c r="B34" s="462">
        <f>SUM(B10:C33)</f>
        <v>11.9</v>
      </c>
      <c r="C34" s="463"/>
      <c r="D34" s="462">
        <f>SUM(D10:F33)</f>
        <v>42.900000000000006</v>
      </c>
      <c r="E34" s="463"/>
      <c r="F34" s="463"/>
      <c r="G34" s="462">
        <f>SUM(G10:J33)</f>
        <v>42.1</v>
      </c>
      <c r="H34" s="463"/>
      <c r="I34" s="463"/>
      <c r="J34" s="463"/>
      <c r="K34" s="462">
        <f>SUM(K10:M33)</f>
        <v>40.1</v>
      </c>
      <c r="L34" s="463"/>
      <c r="M34" s="463"/>
      <c r="N34" s="257">
        <f>SUM(N10:N33)</f>
        <v>136.99999999999997</v>
      </c>
      <c r="O34" s="258">
        <f>N34</f>
        <v>136.99999999999997</v>
      </c>
      <c r="P34" s="249">
        <f>N34/O34*100</f>
        <v>100</v>
      </c>
      <c r="Q34" s="232"/>
    </row>
    <row r="35" spans="1:17" ht="39" customHeight="1" thickBot="1" x14ac:dyDescent="0.25">
      <c r="A35" s="255" t="s">
        <v>136</v>
      </c>
      <c r="B35" s="464">
        <f>B34*100/N34</f>
        <v>8.6861313868613159</v>
      </c>
      <c r="C35" s="465"/>
      <c r="D35" s="464">
        <f>D34*100/N34</f>
        <v>31.313868613138698</v>
      </c>
      <c r="E35" s="465"/>
      <c r="F35" s="465"/>
      <c r="G35" s="464">
        <f>G34*100/N34</f>
        <v>30.729927007299278</v>
      </c>
      <c r="H35" s="465"/>
      <c r="I35" s="465"/>
      <c r="J35" s="465"/>
      <c r="K35" s="464">
        <f>K34*100/N34</f>
        <v>29.270072992700737</v>
      </c>
      <c r="L35" s="465"/>
      <c r="M35" s="465"/>
      <c r="N35" s="249">
        <f>SUM(B35:M35)</f>
        <v>100.00000000000003</v>
      </c>
      <c r="O35" s="250"/>
      <c r="P35" s="250"/>
      <c r="Q35" s="232"/>
    </row>
  </sheetData>
  <mergeCells count="17">
    <mergeCell ref="A5:A7"/>
    <mergeCell ref="B5:M5"/>
    <mergeCell ref="N5:N7"/>
    <mergeCell ref="O5:O7"/>
    <mergeCell ref="P5:P7"/>
    <mergeCell ref="B6:C6"/>
    <mergeCell ref="D6:F6"/>
    <mergeCell ref="G6:J6"/>
    <mergeCell ref="K6:M6"/>
    <mergeCell ref="B35:C35"/>
    <mergeCell ref="D35:F35"/>
    <mergeCell ref="G35:J35"/>
    <mergeCell ref="K35:M35"/>
    <mergeCell ref="B34:C34"/>
    <mergeCell ref="D34:F34"/>
    <mergeCell ref="G34:J34"/>
    <mergeCell ref="K34:M34"/>
  </mergeCells>
  <phoneticPr fontId="4" type="noConversion"/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Q35"/>
  <sheetViews>
    <sheetView zoomScaleNormal="100" workbookViewId="0">
      <selection activeCell="S27" sqref="S27"/>
    </sheetView>
  </sheetViews>
  <sheetFormatPr defaultRowHeight="14.25" x14ac:dyDescent="0.2"/>
  <cols>
    <col min="1" max="1" width="15.7109375" style="3" customWidth="1"/>
    <col min="2" max="13" width="10.28515625" style="3" customWidth="1"/>
    <col min="14" max="15" width="8.140625" style="3" customWidth="1"/>
    <col min="16" max="16" width="15.5703125" style="3" customWidth="1"/>
    <col min="17" max="16384" width="9.140625" style="3"/>
  </cols>
  <sheetData>
    <row r="3" spans="1:17" ht="15" x14ac:dyDescent="0.25">
      <c r="A3" s="16" t="s">
        <v>135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5"/>
      <c r="P3" s="15"/>
    </row>
    <row r="4" spans="1:17" ht="15.75" thickBot="1" x14ac:dyDescent="0.3">
      <c r="A4" s="31" t="s">
        <v>587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</row>
    <row r="5" spans="1:17" ht="15" customHeight="1" x14ac:dyDescent="0.2">
      <c r="A5" s="478" t="s">
        <v>2</v>
      </c>
      <c r="B5" s="469" t="s">
        <v>3</v>
      </c>
      <c r="C5" s="469"/>
      <c r="D5" s="469"/>
      <c r="E5" s="469"/>
      <c r="F5" s="469"/>
      <c r="G5" s="469"/>
      <c r="H5" s="469"/>
      <c r="I5" s="469"/>
      <c r="J5" s="469"/>
      <c r="K5" s="469"/>
      <c r="L5" s="469"/>
      <c r="M5" s="469"/>
      <c r="N5" s="470" t="s">
        <v>89</v>
      </c>
      <c r="O5" s="470" t="s">
        <v>90</v>
      </c>
      <c r="P5" s="473" t="s">
        <v>96</v>
      </c>
      <c r="Q5" s="232"/>
    </row>
    <row r="6" spans="1:17" ht="15" x14ac:dyDescent="0.2">
      <c r="A6" s="479"/>
      <c r="B6" s="476" t="s">
        <v>4</v>
      </c>
      <c r="C6" s="476"/>
      <c r="D6" s="477" t="s">
        <v>5</v>
      </c>
      <c r="E6" s="476"/>
      <c r="F6" s="476"/>
      <c r="G6" s="477" t="s">
        <v>6</v>
      </c>
      <c r="H6" s="476"/>
      <c r="I6" s="476"/>
      <c r="J6" s="476"/>
      <c r="K6" s="477" t="s">
        <v>7</v>
      </c>
      <c r="L6" s="476"/>
      <c r="M6" s="476"/>
      <c r="N6" s="471"/>
      <c r="O6" s="471"/>
      <c r="P6" s="474"/>
      <c r="Q6" s="232"/>
    </row>
    <row r="7" spans="1:17" s="17" customFormat="1" ht="58.5" customHeight="1" x14ac:dyDescent="0.25">
      <c r="A7" s="480"/>
      <c r="B7" s="238" t="s">
        <v>97</v>
      </c>
      <c r="C7" s="239" t="s">
        <v>98</v>
      </c>
      <c r="D7" s="239" t="s">
        <v>99</v>
      </c>
      <c r="E7" s="239" t="s">
        <v>98</v>
      </c>
      <c r="F7" s="239" t="s">
        <v>100</v>
      </c>
      <c r="G7" s="239" t="s">
        <v>101</v>
      </c>
      <c r="H7" s="239" t="s">
        <v>102</v>
      </c>
      <c r="I7" s="239" t="s">
        <v>103</v>
      </c>
      <c r="J7" s="239" t="s">
        <v>104</v>
      </c>
      <c r="K7" s="239" t="s">
        <v>105</v>
      </c>
      <c r="L7" s="239" t="s">
        <v>104</v>
      </c>
      <c r="M7" s="239" t="s">
        <v>106</v>
      </c>
      <c r="N7" s="472"/>
      <c r="O7" s="472"/>
      <c r="P7" s="475"/>
      <c r="Q7" s="242"/>
    </row>
    <row r="8" spans="1:17" hidden="1" x14ac:dyDescent="0.2">
      <c r="A8" s="251"/>
      <c r="B8" s="243"/>
      <c r="C8" s="243"/>
      <c r="D8" s="243"/>
      <c r="E8" s="243"/>
      <c r="F8" s="243"/>
      <c r="G8" s="243"/>
      <c r="H8" s="243"/>
      <c r="I8" s="243"/>
      <c r="J8" s="243"/>
      <c r="K8" s="243"/>
      <c r="L8" s="243"/>
      <c r="M8" s="243"/>
      <c r="N8" s="243"/>
      <c r="O8" s="243"/>
      <c r="P8" s="244"/>
      <c r="Q8" s="232"/>
    </row>
    <row r="9" spans="1:17" ht="15.75" thickBot="1" x14ac:dyDescent="0.25">
      <c r="A9" s="252">
        <v>1</v>
      </c>
      <c r="B9" s="245">
        <v>2</v>
      </c>
      <c r="C9" s="245">
        <v>3</v>
      </c>
      <c r="D9" s="245">
        <v>4</v>
      </c>
      <c r="E9" s="245">
        <v>5</v>
      </c>
      <c r="F9" s="245">
        <v>6</v>
      </c>
      <c r="G9" s="245">
        <v>7</v>
      </c>
      <c r="H9" s="245">
        <v>8</v>
      </c>
      <c r="I9" s="245">
        <v>9</v>
      </c>
      <c r="J9" s="245">
        <v>10</v>
      </c>
      <c r="K9" s="245">
        <v>11</v>
      </c>
      <c r="L9" s="245">
        <v>12</v>
      </c>
      <c r="M9" s="245">
        <v>13</v>
      </c>
      <c r="N9" s="245">
        <v>14</v>
      </c>
      <c r="O9" s="245">
        <v>15</v>
      </c>
      <c r="P9" s="246">
        <v>16</v>
      </c>
      <c r="Q9" s="232"/>
    </row>
    <row r="10" spans="1:17" ht="15" x14ac:dyDescent="0.2">
      <c r="A10" s="253" t="s">
        <v>6</v>
      </c>
      <c r="B10" s="256">
        <v>8.9</v>
      </c>
      <c r="C10" s="256"/>
      <c r="D10" s="256"/>
      <c r="E10" s="256"/>
      <c r="F10" s="256"/>
      <c r="G10" s="256"/>
      <c r="H10" s="256"/>
      <c r="I10" s="256"/>
      <c r="J10" s="256"/>
      <c r="K10" s="256"/>
      <c r="L10" s="256"/>
      <c r="M10" s="256"/>
      <c r="N10" s="240">
        <f t="shared" ref="N10:N33" si="0">SUM(B10:M10)</f>
        <v>8.9</v>
      </c>
      <c r="O10" s="240">
        <f>N10</f>
        <v>8.9</v>
      </c>
      <c r="P10" s="241">
        <f>N10/O10*100</f>
        <v>100</v>
      </c>
      <c r="Q10" s="232"/>
    </row>
    <row r="11" spans="1:17" ht="15" x14ac:dyDescent="0.2">
      <c r="A11" s="254" t="s">
        <v>7</v>
      </c>
      <c r="B11" s="391"/>
      <c r="C11" s="391"/>
      <c r="D11" s="391"/>
      <c r="E11" s="391"/>
      <c r="F11" s="391"/>
      <c r="G11" s="391"/>
      <c r="H11" s="391"/>
      <c r="I11" s="391"/>
      <c r="J11" s="391"/>
      <c r="K11" s="391"/>
      <c r="L11" s="391"/>
      <c r="M11" s="391"/>
      <c r="N11" s="247">
        <f t="shared" si="0"/>
        <v>0</v>
      </c>
      <c r="O11" s="247">
        <f t="shared" ref="O11:O33" si="1">N11</f>
        <v>0</v>
      </c>
      <c r="P11" s="248"/>
      <c r="Q11" s="232"/>
    </row>
    <row r="12" spans="1:17" ht="15" x14ac:dyDescent="0.2">
      <c r="A12" s="254" t="s">
        <v>8</v>
      </c>
      <c r="B12" s="391">
        <v>2.2000000000000002</v>
      </c>
      <c r="C12" s="391"/>
      <c r="D12" s="391">
        <v>8.5</v>
      </c>
      <c r="E12" s="391" t="s">
        <v>229</v>
      </c>
      <c r="F12" s="391"/>
      <c r="G12" s="391"/>
      <c r="H12" s="391"/>
      <c r="I12" s="391"/>
      <c r="J12" s="391"/>
      <c r="K12" s="391"/>
      <c r="L12" s="391"/>
      <c r="M12" s="391"/>
      <c r="N12" s="247">
        <f t="shared" si="0"/>
        <v>10.7</v>
      </c>
      <c r="O12" s="247">
        <f t="shared" si="1"/>
        <v>10.7</v>
      </c>
      <c r="P12" s="248">
        <f>N12/O12*100</f>
        <v>100</v>
      </c>
      <c r="Q12" s="232"/>
    </row>
    <row r="13" spans="1:17" ht="15" x14ac:dyDescent="0.2">
      <c r="A13" s="254" t="s">
        <v>9</v>
      </c>
      <c r="B13" s="391"/>
      <c r="C13" s="391"/>
      <c r="D13" s="391"/>
      <c r="E13" s="391"/>
      <c r="F13" s="391"/>
      <c r="G13" s="391"/>
      <c r="H13" s="391"/>
      <c r="I13" s="391"/>
      <c r="J13" s="391"/>
      <c r="K13" s="391"/>
      <c r="L13" s="391"/>
      <c r="M13" s="391"/>
      <c r="N13" s="247">
        <f t="shared" si="0"/>
        <v>0</v>
      </c>
      <c r="O13" s="247">
        <f t="shared" si="1"/>
        <v>0</v>
      </c>
      <c r="P13" s="248"/>
      <c r="Q13" s="232"/>
    </row>
    <row r="14" spans="1:17" ht="15" x14ac:dyDescent="0.2">
      <c r="A14" s="254" t="s">
        <v>10</v>
      </c>
      <c r="B14" s="391"/>
      <c r="C14" s="391"/>
      <c r="D14" s="391" t="s">
        <v>229</v>
      </c>
      <c r="E14" s="391">
        <v>8.6</v>
      </c>
      <c r="F14" s="391"/>
      <c r="G14" s="391"/>
      <c r="H14" s="391"/>
      <c r="I14" s="391"/>
      <c r="J14" s="391"/>
      <c r="K14" s="391"/>
      <c r="L14" s="391"/>
      <c r="M14" s="391"/>
      <c r="N14" s="247">
        <f t="shared" si="0"/>
        <v>8.6</v>
      </c>
      <c r="O14" s="247">
        <f t="shared" si="1"/>
        <v>8.6</v>
      </c>
      <c r="P14" s="248">
        <f>N14/O14*100</f>
        <v>100</v>
      </c>
      <c r="Q14" s="232"/>
    </row>
    <row r="15" spans="1:17" ht="15" x14ac:dyDescent="0.2">
      <c r="A15" s="254" t="s">
        <v>11</v>
      </c>
      <c r="B15" s="391"/>
      <c r="C15" s="391"/>
      <c r="D15" s="391"/>
      <c r="E15" s="391"/>
      <c r="F15" s="391"/>
      <c r="G15" s="391"/>
      <c r="H15" s="391"/>
      <c r="I15" s="391"/>
      <c r="J15" s="391"/>
      <c r="K15" s="391"/>
      <c r="L15" s="391"/>
      <c r="M15" s="391"/>
      <c r="N15" s="247">
        <f t="shared" si="0"/>
        <v>0</v>
      </c>
      <c r="O15" s="247">
        <f t="shared" si="1"/>
        <v>0</v>
      </c>
      <c r="P15" s="248"/>
      <c r="Q15" s="232"/>
    </row>
    <row r="16" spans="1:17" ht="15" x14ac:dyDescent="0.2">
      <c r="A16" s="254" t="s">
        <v>12</v>
      </c>
      <c r="B16" s="391"/>
      <c r="C16" s="391"/>
      <c r="D16" s="391"/>
      <c r="E16" s="391">
        <v>9.5</v>
      </c>
      <c r="F16" s="391" t="s">
        <v>229</v>
      </c>
      <c r="G16" s="391"/>
      <c r="H16" s="391"/>
      <c r="I16" s="391"/>
      <c r="J16" s="391"/>
      <c r="K16" s="391"/>
      <c r="L16" s="391"/>
      <c r="M16" s="391"/>
      <c r="N16" s="247">
        <f t="shared" si="0"/>
        <v>9.5</v>
      </c>
      <c r="O16" s="247">
        <f t="shared" si="1"/>
        <v>9.5</v>
      </c>
      <c r="P16" s="248">
        <f>N16/O16*100</f>
        <v>100</v>
      </c>
      <c r="Q16" s="232"/>
    </row>
    <row r="17" spans="1:17" ht="15" x14ac:dyDescent="0.2">
      <c r="A17" s="254" t="s">
        <v>13</v>
      </c>
      <c r="B17" s="391"/>
      <c r="C17" s="391"/>
      <c r="D17" s="391"/>
      <c r="E17" s="391"/>
      <c r="F17" s="391"/>
      <c r="G17" s="391"/>
      <c r="H17" s="391"/>
      <c r="I17" s="391"/>
      <c r="J17" s="391"/>
      <c r="K17" s="391"/>
      <c r="L17" s="391"/>
      <c r="M17" s="391"/>
      <c r="N17" s="247">
        <f t="shared" si="0"/>
        <v>0</v>
      </c>
      <c r="O17" s="247">
        <f t="shared" si="1"/>
        <v>0</v>
      </c>
      <c r="P17" s="248"/>
      <c r="Q17" s="232"/>
    </row>
    <row r="18" spans="1:17" ht="15" x14ac:dyDescent="0.2">
      <c r="A18" s="254" t="s">
        <v>14</v>
      </c>
      <c r="B18" s="391"/>
      <c r="C18" s="391"/>
      <c r="D18" s="391"/>
      <c r="E18" s="391"/>
      <c r="F18" s="391">
        <v>10.3</v>
      </c>
      <c r="G18" s="391" t="s">
        <v>229</v>
      </c>
      <c r="H18" s="391" t="s">
        <v>229</v>
      </c>
      <c r="I18" s="391"/>
      <c r="J18" s="391"/>
      <c r="K18" s="391"/>
      <c r="L18" s="391"/>
      <c r="M18" s="391"/>
      <c r="N18" s="247">
        <f t="shared" si="0"/>
        <v>10.3</v>
      </c>
      <c r="O18" s="247">
        <f t="shared" si="1"/>
        <v>10.3</v>
      </c>
      <c r="P18" s="248">
        <f>N18/O18*100</f>
        <v>100</v>
      </c>
      <c r="Q18" s="232"/>
    </row>
    <row r="19" spans="1:17" ht="15" x14ac:dyDescent="0.2">
      <c r="A19" s="254" t="s">
        <v>15</v>
      </c>
      <c r="B19" s="391"/>
      <c r="C19" s="391"/>
      <c r="D19" s="391"/>
      <c r="E19" s="391"/>
      <c r="F19" s="391"/>
      <c r="G19" s="391"/>
      <c r="H19" s="391"/>
      <c r="I19" s="391"/>
      <c r="J19" s="391"/>
      <c r="K19" s="391"/>
      <c r="L19" s="391"/>
      <c r="M19" s="391"/>
      <c r="N19" s="247">
        <f t="shared" si="0"/>
        <v>0</v>
      </c>
      <c r="O19" s="247">
        <f t="shared" si="1"/>
        <v>0</v>
      </c>
      <c r="P19" s="248"/>
      <c r="Q19" s="232"/>
    </row>
    <row r="20" spans="1:17" ht="15" x14ac:dyDescent="0.2">
      <c r="A20" s="254" t="s">
        <v>16</v>
      </c>
      <c r="B20" s="391"/>
      <c r="C20" s="391"/>
      <c r="D20" s="391"/>
      <c r="E20" s="391"/>
      <c r="F20" s="391"/>
      <c r="G20" s="391">
        <v>10.4</v>
      </c>
      <c r="H20" s="391" t="s">
        <v>229</v>
      </c>
      <c r="I20" s="391" t="s">
        <v>229</v>
      </c>
      <c r="J20" s="391"/>
      <c r="K20" s="391"/>
      <c r="L20" s="391"/>
      <c r="M20" s="391"/>
      <c r="N20" s="247">
        <f t="shared" si="0"/>
        <v>10.4</v>
      </c>
      <c r="O20" s="247">
        <f t="shared" si="1"/>
        <v>10.4</v>
      </c>
      <c r="P20" s="248">
        <f>N20/O20*100</f>
        <v>100</v>
      </c>
      <c r="Q20" s="232"/>
    </row>
    <row r="21" spans="1:17" ht="15" x14ac:dyDescent="0.2">
      <c r="A21" s="254" t="s">
        <v>17</v>
      </c>
      <c r="B21" s="391"/>
      <c r="C21" s="391"/>
      <c r="D21" s="391"/>
      <c r="E21" s="391"/>
      <c r="F21" s="391"/>
      <c r="G21" s="391"/>
      <c r="H21" s="391"/>
      <c r="I21" s="391"/>
      <c r="J21" s="391"/>
      <c r="K21" s="391"/>
      <c r="L21" s="391"/>
      <c r="M21" s="391"/>
      <c r="N21" s="247">
        <f t="shared" si="0"/>
        <v>0</v>
      </c>
      <c r="O21" s="247">
        <f t="shared" si="1"/>
        <v>0</v>
      </c>
      <c r="P21" s="248"/>
      <c r="Q21" s="232"/>
    </row>
    <row r="22" spans="1:17" ht="15" x14ac:dyDescent="0.2">
      <c r="A22" s="254" t="s">
        <v>18</v>
      </c>
      <c r="B22" s="391"/>
      <c r="C22" s="391"/>
      <c r="D22" s="391" t="s">
        <v>229</v>
      </c>
      <c r="E22" s="391"/>
      <c r="F22" s="391" t="s">
        <v>229</v>
      </c>
      <c r="G22" s="391"/>
      <c r="H22" s="391">
        <v>9.6</v>
      </c>
      <c r="I22" s="391" t="s">
        <v>229</v>
      </c>
      <c r="J22" s="391"/>
      <c r="K22" s="391"/>
      <c r="L22" s="391"/>
      <c r="M22" s="391"/>
      <c r="N22" s="247">
        <f t="shared" si="0"/>
        <v>9.6</v>
      </c>
      <c r="O22" s="247">
        <f t="shared" si="1"/>
        <v>9.6</v>
      </c>
      <c r="P22" s="248">
        <f>N22/O22*100</f>
        <v>100</v>
      </c>
      <c r="Q22" s="232"/>
    </row>
    <row r="23" spans="1:17" ht="15" x14ac:dyDescent="0.2">
      <c r="A23" s="254" t="s">
        <v>19</v>
      </c>
      <c r="B23" s="391"/>
      <c r="C23" s="391"/>
      <c r="D23" s="391"/>
      <c r="E23" s="391"/>
      <c r="F23" s="391"/>
      <c r="G23" s="391"/>
      <c r="H23" s="391"/>
      <c r="I23" s="391"/>
      <c r="J23" s="391"/>
      <c r="K23" s="391"/>
      <c r="L23" s="391"/>
      <c r="M23" s="391"/>
      <c r="N23" s="247">
        <f t="shared" si="0"/>
        <v>0</v>
      </c>
      <c r="O23" s="247">
        <f t="shared" si="1"/>
        <v>0</v>
      </c>
      <c r="P23" s="248"/>
      <c r="Q23" s="232"/>
    </row>
    <row r="24" spans="1:17" ht="15" x14ac:dyDescent="0.2">
      <c r="A24" s="254" t="s">
        <v>20</v>
      </c>
      <c r="B24" s="391"/>
      <c r="C24" s="391"/>
      <c r="D24" s="391"/>
      <c r="E24" s="391"/>
      <c r="F24" s="391"/>
      <c r="G24" s="391"/>
      <c r="H24" s="391" t="s">
        <v>229</v>
      </c>
      <c r="I24" s="391">
        <v>12.3</v>
      </c>
      <c r="J24" s="391"/>
      <c r="K24" s="391" t="s">
        <v>229</v>
      </c>
      <c r="L24" s="391"/>
      <c r="M24" s="391"/>
      <c r="N24" s="247">
        <f t="shared" si="0"/>
        <v>12.3</v>
      </c>
      <c r="O24" s="247">
        <f t="shared" si="1"/>
        <v>12.3</v>
      </c>
      <c r="P24" s="248">
        <f>N24/O24*100</f>
        <v>100</v>
      </c>
      <c r="Q24" s="232"/>
    </row>
    <row r="25" spans="1:17" ht="15" x14ac:dyDescent="0.2">
      <c r="A25" s="254" t="s">
        <v>21</v>
      </c>
      <c r="B25" s="391"/>
      <c r="C25" s="391"/>
      <c r="D25" s="391"/>
      <c r="E25" s="391"/>
      <c r="F25" s="391"/>
      <c r="G25" s="391"/>
      <c r="H25" s="391"/>
      <c r="I25" s="391"/>
      <c r="J25" s="391"/>
      <c r="K25" s="391"/>
      <c r="L25" s="391"/>
      <c r="M25" s="391"/>
      <c r="N25" s="247">
        <f t="shared" si="0"/>
        <v>0</v>
      </c>
      <c r="O25" s="247">
        <f t="shared" si="1"/>
        <v>0</v>
      </c>
      <c r="P25" s="248"/>
      <c r="Q25" s="232"/>
    </row>
    <row r="26" spans="1:17" ht="15" x14ac:dyDescent="0.2">
      <c r="A26" s="254" t="s">
        <v>22</v>
      </c>
      <c r="B26" s="391"/>
      <c r="C26" s="391"/>
      <c r="D26" s="391"/>
      <c r="E26" s="391"/>
      <c r="F26" s="391"/>
      <c r="G26" s="391"/>
      <c r="H26" s="391"/>
      <c r="I26" s="391">
        <v>11.6</v>
      </c>
      <c r="J26" s="391" t="s">
        <v>229</v>
      </c>
      <c r="K26" s="391"/>
      <c r="L26" s="391" t="s">
        <v>229</v>
      </c>
      <c r="M26" s="391"/>
      <c r="N26" s="247">
        <f t="shared" si="0"/>
        <v>11.6</v>
      </c>
      <c r="O26" s="247">
        <f t="shared" si="1"/>
        <v>11.6</v>
      </c>
      <c r="P26" s="248">
        <f>N26/O26*100</f>
        <v>100</v>
      </c>
      <c r="Q26" s="232"/>
    </row>
    <row r="27" spans="1:17" ht="15" x14ac:dyDescent="0.2">
      <c r="A27" s="254" t="s">
        <v>23</v>
      </c>
      <c r="B27" s="391"/>
      <c r="C27" s="391"/>
      <c r="D27" s="391"/>
      <c r="E27" s="391"/>
      <c r="F27" s="391"/>
      <c r="G27" s="391"/>
      <c r="H27" s="391"/>
      <c r="I27" s="391"/>
      <c r="J27" s="391"/>
      <c r="K27" s="391"/>
      <c r="L27" s="391"/>
      <c r="M27" s="391"/>
      <c r="N27" s="247">
        <f t="shared" si="0"/>
        <v>0</v>
      </c>
      <c r="O27" s="247">
        <f t="shared" si="1"/>
        <v>0</v>
      </c>
      <c r="P27" s="248"/>
      <c r="Q27" s="232"/>
    </row>
    <row r="28" spans="1:17" ht="15" x14ac:dyDescent="0.2">
      <c r="A28" s="254" t="s">
        <v>24</v>
      </c>
      <c r="B28" s="391"/>
      <c r="C28" s="391"/>
      <c r="D28" s="391"/>
      <c r="E28" s="391"/>
      <c r="F28" s="391"/>
      <c r="G28" s="391"/>
      <c r="H28" s="391"/>
      <c r="I28" s="391" t="s">
        <v>229</v>
      </c>
      <c r="J28" s="391" t="s">
        <v>229</v>
      </c>
      <c r="K28" s="391">
        <v>7.5</v>
      </c>
      <c r="L28" s="391" t="s">
        <v>229</v>
      </c>
      <c r="M28" s="391" t="s">
        <v>229</v>
      </c>
      <c r="N28" s="247">
        <f t="shared" si="0"/>
        <v>7.5</v>
      </c>
      <c r="O28" s="247">
        <f t="shared" si="1"/>
        <v>7.5</v>
      </c>
      <c r="P28" s="248">
        <f>N28/O28*100</f>
        <v>100</v>
      </c>
      <c r="Q28" s="232"/>
    </row>
    <row r="29" spans="1:17" ht="15" x14ac:dyDescent="0.2">
      <c r="A29" s="254" t="s">
        <v>25</v>
      </c>
      <c r="B29" s="391"/>
      <c r="C29" s="391"/>
      <c r="D29" s="391"/>
      <c r="E29" s="391"/>
      <c r="F29" s="391"/>
      <c r="G29" s="391"/>
      <c r="H29" s="391"/>
      <c r="I29" s="391"/>
      <c r="J29" s="391"/>
      <c r="K29" s="391"/>
      <c r="L29" s="391"/>
      <c r="M29" s="391"/>
      <c r="N29" s="247">
        <f t="shared" si="0"/>
        <v>0</v>
      </c>
      <c r="O29" s="247">
        <f t="shared" si="1"/>
        <v>0</v>
      </c>
      <c r="P29" s="248"/>
      <c r="Q29" s="232"/>
    </row>
    <row r="30" spans="1:17" ht="15" x14ac:dyDescent="0.2">
      <c r="A30" s="254" t="s">
        <v>26</v>
      </c>
      <c r="B30" s="391"/>
      <c r="C30" s="391"/>
      <c r="D30" s="391"/>
      <c r="E30" s="391"/>
      <c r="F30" s="391"/>
      <c r="G30" s="391"/>
      <c r="H30" s="391"/>
      <c r="I30" s="391"/>
      <c r="J30" s="391" t="s">
        <v>229</v>
      </c>
      <c r="K30" s="391"/>
      <c r="L30" s="391">
        <v>9.3000000000000007</v>
      </c>
      <c r="M30" s="391"/>
      <c r="N30" s="247">
        <f t="shared" si="0"/>
        <v>9.3000000000000007</v>
      </c>
      <c r="O30" s="247">
        <f t="shared" si="1"/>
        <v>9.3000000000000007</v>
      </c>
      <c r="P30" s="248">
        <f>N30/O30*100</f>
        <v>100</v>
      </c>
      <c r="Q30" s="232"/>
    </row>
    <row r="31" spans="1:17" ht="15" x14ac:dyDescent="0.2">
      <c r="A31" s="254" t="s">
        <v>27</v>
      </c>
      <c r="B31" s="391"/>
      <c r="C31" s="391"/>
      <c r="D31" s="391"/>
      <c r="E31" s="391"/>
      <c r="F31" s="391"/>
      <c r="G31" s="391"/>
      <c r="H31" s="391"/>
      <c r="I31" s="391"/>
      <c r="J31" s="391"/>
      <c r="K31" s="391"/>
      <c r="L31" s="391"/>
      <c r="M31" s="391"/>
      <c r="N31" s="247">
        <f t="shared" si="0"/>
        <v>0</v>
      </c>
      <c r="O31" s="247">
        <f t="shared" si="1"/>
        <v>0</v>
      </c>
      <c r="P31" s="248"/>
      <c r="Q31" s="232"/>
    </row>
    <row r="32" spans="1:17" ht="15" x14ac:dyDescent="0.2">
      <c r="A32" s="254" t="s">
        <v>28</v>
      </c>
      <c r="B32" s="391"/>
      <c r="C32" s="391"/>
      <c r="D32" s="391"/>
      <c r="E32" s="391"/>
      <c r="F32" s="391"/>
      <c r="G32" s="391"/>
      <c r="H32" s="391"/>
      <c r="I32" s="391"/>
      <c r="J32" s="391"/>
      <c r="K32" s="391"/>
      <c r="L32" s="391">
        <v>6.1</v>
      </c>
      <c r="M32" s="391">
        <v>2.9</v>
      </c>
      <c r="N32" s="247">
        <f t="shared" si="0"/>
        <v>9</v>
      </c>
      <c r="O32" s="247">
        <f t="shared" si="1"/>
        <v>9</v>
      </c>
      <c r="P32" s="248">
        <f>N32/O32*100</f>
        <v>100</v>
      </c>
      <c r="Q32" s="232"/>
    </row>
    <row r="33" spans="1:17" ht="15" x14ac:dyDescent="0.2">
      <c r="A33" s="254" t="s">
        <v>29</v>
      </c>
      <c r="B33" s="391"/>
      <c r="C33" s="391"/>
      <c r="D33" s="391"/>
      <c r="E33" s="391"/>
      <c r="F33" s="391"/>
      <c r="G33" s="391"/>
      <c r="H33" s="391"/>
      <c r="I33" s="391"/>
      <c r="J33" s="391"/>
      <c r="K33" s="391"/>
      <c r="L33" s="391"/>
      <c r="M33" s="391">
        <v>9.9</v>
      </c>
      <c r="N33" s="247">
        <f t="shared" si="0"/>
        <v>9.9</v>
      </c>
      <c r="O33" s="247">
        <f t="shared" si="1"/>
        <v>9.9</v>
      </c>
      <c r="P33" s="248">
        <f>N33/O33*100</f>
        <v>100</v>
      </c>
      <c r="Q33" s="232"/>
    </row>
    <row r="34" spans="1:17" ht="39" customHeight="1" thickBot="1" x14ac:dyDescent="0.25">
      <c r="A34" s="254" t="s">
        <v>107</v>
      </c>
      <c r="B34" s="462">
        <f>SUM(B10:C33)</f>
        <v>11.100000000000001</v>
      </c>
      <c r="C34" s="463"/>
      <c r="D34" s="462">
        <f>SUM(D10:F33)</f>
        <v>36.900000000000006</v>
      </c>
      <c r="E34" s="463"/>
      <c r="F34" s="463"/>
      <c r="G34" s="462">
        <f>SUM(G10:J33)</f>
        <v>43.9</v>
      </c>
      <c r="H34" s="463"/>
      <c r="I34" s="463"/>
      <c r="J34" s="463"/>
      <c r="K34" s="462">
        <f>SUM(K10:M33)</f>
        <v>35.699999999999996</v>
      </c>
      <c r="L34" s="463"/>
      <c r="M34" s="463"/>
      <c r="N34" s="257">
        <f>SUM(N10:N33)</f>
        <v>127.6</v>
      </c>
      <c r="O34" s="258">
        <f>N34</f>
        <v>127.6</v>
      </c>
      <c r="P34" s="249">
        <f>N34/O34*100</f>
        <v>100</v>
      </c>
      <c r="Q34" s="232"/>
    </row>
    <row r="35" spans="1:17" ht="39" customHeight="1" thickBot="1" x14ac:dyDescent="0.25">
      <c r="A35" s="255" t="s">
        <v>136</v>
      </c>
      <c r="B35" s="464">
        <f>B34*100/N34</f>
        <v>8.6990595611285286</v>
      </c>
      <c r="C35" s="465"/>
      <c r="D35" s="464">
        <f>D34*100/N34</f>
        <v>28.918495297805649</v>
      </c>
      <c r="E35" s="465"/>
      <c r="F35" s="465"/>
      <c r="G35" s="464">
        <f>G34*100/N34</f>
        <v>34.404388714733543</v>
      </c>
      <c r="H35" s="465"/>
      <c r="I35" s="465"/>
      <c r="J35" s="465"/>
      <c r="K35" s="464">
        <f>K34*100/N34</f>
        <v>27.978056426332287</v>
      </c>
      <c r="L35" s="465"/>
      <c r="M35" s="465"/>
      <c r="N35" s="249">
        <f>SUM(B35:M35)</f>
        <v>100.00000000000001</v>
      </c>
      <c r="O35" s="250"/>
      <c r="P35" s="250"/>
      <c r="Q35" s="232"/>
    </row>
  </sheetData>
  <mergeCells count="17">
    <mergeCell ref="A5:A7"/>
    <mergeCell ref="B5:M5"/>
    <mergeCell ref="N5:N7"/>
    <mergeCell ref="O5:O7"/>
    <mergeCell ref="P5:P7"/>
    <mergeCell ref="B6:C6"/>
    <mergeCell ref="D6:F6"/>
    <mergeCell ref="G6:J6"/>
    <mergeCell ref="K6:M6"/>
    <mergeCell ref="B34:C34"/>
    <mergeCell ref="D34:F34"/>
    <mergeCell ref="G34:J34"/>
    <mergeCell ref="K34:M34"/>
    <mergeCell ref="B35:C35"/>
    <mergeCell ref="D35:F35"/>
    <mergeCell ref="G35:J35"/>
    <mergeCell ref="K35:M35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315"/>
  <sheetViews>
    <sheetView zoomScaleNormal="100" zoomScaleSheetLayoutView="100" workbookViewId="0">
      <selection activeCell="Q25" sqref="Q25"/>
    </sheetView>
  </sheetViews>
  <sheetFormatPr defaultRowHeight="12.75" x14ac:dyDescent="0.2"/>
  <cols>
    <col min="1" max="1" width="35.140625" style="226" customWidth="1"/>
    <col min="2" max="2" width="23.85546875" style="226" customWidth="1"/>
    <col min="3" max="3" width="8.7109375" style="226" customWidth="1"/>
    <col min="4" max="4" width="8.5703125" style="226" customWidth="1"/>
    <col min="5" max="5" width="7" style="226" customWidth="1"/>
    <col min="6" max="6" width="9" style="226" customWidth="1"/>
    <col min="7" max="7" width="6.140625" style="226" customWidth="1"/>
    <col min="8" max="8" width="6" style="226" customWidth="1"/>
    <col min="9" max="9" width="10.28515625" style="226" customWidth="1"/>
    <col min="10" max="10" width="6.85546875" style="226" customWidth="1"/>
    <col min="11" max="14" width="10.28515625" style="226" customWidth="1"/>
    <col min="15" max="220" width="9.140625" style="226"/>
    <col min="221" max="221" width="35.140625" style="226" customWidth="1"/>
    <col min="222" max="222" width="7.85546875" style="226" customWidth="1"/>
    <col min="223" max="223" width="23.85546875" style="226" customWidth="1"/>
    <col min="224" max="224" width="8.7109375" style="226" customWidth="1"/>
    <col min="225" max="225" width="8.5703125" style="226" customWidth="1"/>
    <col min="226" max="226" width="7" style="226" customWidth="1"/>
    <col min="227" max="227" width="9" style="226" customWidth="1"/>
    <col min="228" max="228" width="6.140625" style="226" customWidth="1"/>
    <col min="229" max="229" width="6" style="226" customWidth="1"/>
    <col min="230" max="231" width="10.28515625" style="226" customWidth="1"/>
    <col min="232" max="232" width="6.85546875" style="226" customWidth="1"/>
    <col min="233" max="233" width="10.28515625" style="226" customWidth="1"/>
    <col min="234" max="234" width="9" style="226" customWidth="1"/>
    <col min="235" max="235" width="13.5703125" style="226" customWidth="1"/>
    <col min="236" max="236" width="2.85546875" style="226" customWidth="1"/>
    <col min="237" max="239" width="10.28515625" style="226" customWidth="1"/>
    <col min="240" max="240" width="12.140625" style="226" customWidth="1"/>
    <col min="241" max="242" width="7.28515625" style="226" customWidth="1"/>
    <col min="243" max="243" width="12.42578125" style="226" customWidth="1"/>
    <col min="244" max="244" width="8.7109375" style="226" customWidth="1"/>
    <col min="245" max="476" width="9.140625" style="226"/>
    <col min="477" max="477" width="35.140625" style="226" customWidth="1"/>
    <col min="478" max="478" width="7.85546875" style="226" customWidth="1"/>
    <col min="479" max="479" width="23.85546875" style="226" customWidth="1"/>
    <col min="480" max="480" width="8.7109375" style="226" customWidth="1"/>
    <col min="481" max="481" width="8.5703125" style="226" customWidth="1"/>
    <col min="482" max="482" width="7" style="226" customWidth="1"/>
    <col min="483" max="483" width="9" style="226" customWidth="1"/>
    <col min="484" max="484" width="6.140625" style="226" customWidth="1"/>
    <col min="485" max="485" width="6" style="226" customWidth="1"/>
    <col min="486" max="487" width="10.28515625" style="226" customWidth="1"/>
    <col min="488" max="488" width="6.85546875" style="226" customWidth="1"/>
    <col min="489" max="489" width="10.28515625" style="226" customWidth="1"/>
    <col min="490" max="490" width="9" style="226" customWidth="1"/>
    <col min="491" max="491" width="13.5703125" style="226" customWidth="1"/>
    <col min="492" max="492" width="2.85546875" style="226" customWidth="1"/>
    <col min="493" max="495" width="10.28515625" style="226" customWidth="1"/>
    <col min="496" max="496" width="12.140625" style="226" customWidth="1"/>
    <col min="497" max="498" width="7.28515625" style="226" customWidth="1"/>
    <col min="499" max="499" width="12.42578125" style="226" customWidth="1"/>
    <col min="500" max="500" width="8.7109375" style="226" customWidth="1"/>
    <col min="501" max="732" width="9.140625" style="226"/>
    <col min="733" max="733" width="35.140625" style="226" customWidth="1"/>
    <col min="734" max="734" width="7.85546875" style="226" customWidth="1"/>
    <col min="735" max="735" width="23.85546875" style="226" customWidth="1"/>
    <col min="736" max="736" width="8.7109375" style="226" customWidth="1"/>
    <col min="737" max="737" width="8.5703125" style="226" customWidth="1"/>
    <col min="738" max="738" width="7" style="226" customWidth="1"/>
    <col min="739" max="739" width="9" style="226" customWidth="1"/>
    <col min="740" max="740" width="6.140625" style="226" customWidth="1"/>
    <col min="741" max="741" width="6" style="226" customWidth="1"/>
    <col min="742" max="743" width="10.28515625" style="226" customWidth="1"/>
    <col min="744" max="744" width="6.85546875" style="226" customWidth="1"/>
    <col min="745" max="745" width="10.28515625" style="226" customWidth="1"/>
    <col min="746" max="746" width="9" style="226" customWidth="1"/>
    <col min="747" max="747" width="13.5703125" style="226" customWidth="1"/>
    <col min="748" max="748" width="2.85546875" style="226" customWidth="1"/>
    <col min="749" max="751" width="10.28515625" style="226" customWidth="1"/>
    <col min="752" max="752" width="12.140625" style="226" customWidth="1"/>
    <col min="753" max="754" width="7.28515625" style="226" customWidth="1"/>
    <col min="755" max="755" width="12.42578125" style="226" customWidth="1"/>
    <col min="756" max="756" width="8.7109375" style="226" customWidth="1"/>
    <col min="757" max="988" width="9.140625" style="226"/>
    <col min="989" max="989" width="35.140625" style="226" customWidth="1"/>
    <col min="990" max="990" width="7.85546875" style="226" customWidth="1"/>
    <col min="991" max="991" width="23.85546875" style="226" customWidth="1"/>
    <col min="992" max="992" width="8.7109375" style="226" customWidth="1"/>
    <col min="993" max="993" width="8.5703125" style="226" customWidth="1"/>
    <col min="994" max="994" width="7" style="226" customWidth="1"/>
    <col min="995" max="995" width="9" style="226" customWidth="1"/>
    <col min="996" max="996" width="6.140625" style="226" customWidth="1"/>
    <col min="997" max="997" width="6" style="226" customWidth="1"/>
    <col min="998" max="999" width="10.28515625" style="226" customWidth="1"/>
    <col min="1000" max="1000" width="6.85546875" style="226" customWidth="1"/>
    <col min="1001" max="1001" width="10.28515625" style="226" customWidth="1"/>
    <col min="1002" max="1002" width="9" style="226" customWidth="1"/>
    <col min="1003" max="1003" width="13.5703125" style="226" customWidth="1"/>
    <col min="1004" max="1004" width="2.85546875" style="226" customWidth="1"/>
    <col min="1005" max="1007" width="10.28515625" style="226" customWidth="1"/>
    <col min="1008" max="1008" width="12.140625" style="226" customWidth="1"/>
    <col min="1009" max="1010" width="7.28515625" style="226" customWidth="1"/>
    <col min="1011" max="1011" width="12.42578125" style="226" customWidth="1"/>
    <col min="1012" max="1012" width="8.7109375" style="226" customWidth="1"/>
    <col min="1013" max="1244" width="9.140625" style="226"/>
    <col min="1245" max="1245" width="35.140625" style="226" customWidth="1"/>
    <col min="1246" max="1246" width="7.85546875" style="226" customWidth="1"/>
    <col min="1247" max="1247" width="23.85546875" style="226" customWidth="1"/>
    <col min="1248" max="1248" width="8.7109375" style="226" customWidth="1"/>
    <col min="1249" max="1249" width="8.5703125" style="226" customWidth="1"/>
    <col min="1250" max="1250" width="7" style="226" customWidth="1"/>
    <col min="1251" max="1251" width="9" style="226" customWidth="1"/>
    <col min="1252" max="1252" width="6.140625" style="226" customWidth="1"/>
    <col min="1253" max="1253" width="6" style="226" customWidth="1"/>
    <col min="1254" max="1255" width="10.28515625" style="226" customWidth="1"/>
    <col min="1256" max="1256" width="6.85546875" style="226" customWidth="1"/>
    <col min="1257" max="1257" width="10.28515625" style="226" customWidth="1"/>
    <col min="1258" max="1258" width="9" style="226" customWidth="1"/>
    <col min="1259" max="1259" width="13.5703125" style="226" customWidth="1"/>
    <col min="1260" max="1260" width="2.85546875" style="226" customWidth="1"/>
    <col min="1261" max="1263" width="10.28515625" style="226" customWidth="1"/>
    <col min="1264" max="1264" width="12.140625" style="226" customWidth="1"/>
    <col min="1265" max="1266" width="7.28515625" style="226" customWidth="1"/>
    <col min="1267" max="1267" width="12.42578125" style="226" customWidth="1"/>
    <col min="1268" max="1268" width="8.7109375" style="226" customWidth="1"/>
    <col min="1269" max="1500" width="9.140625" style="226"/>
    <col min="1501" max="1501" width="35.140625" style="226" customWidth="1"/>
    <col min="1502" max="1502" width="7.85546875" style="226" customWidth="1"/>
    <col min="1503" max="1503" width="23.85546875" style="226" customWidth="1"/>
    <col min="1504" max="1504" width="8.7109375" style="226" customWidth="1"/>
    <col min="1505" max="1505" width="8.5703125" style="226" customWidth="1"/>
    <col min="1506" max="1506" width="7" style="226" customWidth="1"/>
    <col min="1507" max="1507" width="9" style="226" customWidth="1"/>
    <col min="1508" max="1508" width="6.140625" style="226" customWidth="1"/>
    <col min="1509" max="1509" width="6" style="226" customWidth="1"/>
    <col min="1510" max="1511" width="10.28515625" style="226" customWidth="1"/>
    <col min="1512" max="1512" width="6.85546875" style="226" customWidth="1"/>
    <col min="1513" max="1513" width="10.28515625" style="226" customWidth="1"/>
    <col min="1514" max="1514" width="9" style="226" customWidth="1"/>
    <col min="1515" max="1515" width="13.5703125" style="226" customWidth="1"/>
    <col min="1516" max="1516" width="2.85546875" style="226" customWidth="1"/>
    <col min="1517" max="1519" width="10.28515625" style="226" customWidth="1"/>
    <col min="1520" max="1520" width="12.140625" style="226" customWidth="1"/>
    <col min="1521" max="1522" width="7.28515625" style="226" customWidth="1"/>
    <col min="1523" max="1523" width="12.42578125" style="226" customWidth="1"/>
    <col min="1524" max="1524" width="8.7109375" style="226" customWidth="1"/>
    <col min="1525" max="1756" width="9.140625" style="226"/>
    <col min="1757" max="1757" width="35.140625" style="226" customWidth="1"/>
    <col min="1758" max="1758" width="7.85546875" style="226" customWidth="1"/>
    <col min="1759" max="1759" width="23.85546875" style="226" customWidth="1"/>
    <col min="1760" max="1760" width="8.7109375" style="226" customWidth="1"/>
    <col min="1761" max="1761" width="8.5703125" style="226" customWidth="1"/>
    <col min="1762" max="1762" width="7" style="226" customWidth="1"/>
    <col min="1763" max="1763" width="9" style="226" customWidth="1"/>
    <col min="1764" max="1764" width="6.140625" style="226" customWidth="1"/>
    <col min="1765" max="1765" width="6" style="226" customWidth="1"/>
    <col min="1766" max="1767" width="10.28515625" style="226" customWidth="1"/>
    <col min="1768" max="1768" width="6.85546875" style="226" customWidth="1"/>
    <col min="1769" max="1769" width="10.28515625" style="226" customWidth="1"/>
    <col min="1770" max="1770" width="9" style="226" customWidth="1"/>
    <col min="1771" max="1771" width="13.5703125" style="226" customWidth="1"/>
    <col min="1772" max="1772" width="2.85546875" style="226" customWidth="1"/>
    <col min="1773" max="1775" width="10.28515625" style="226" customWidth="1"/>
    <col min="1776" max="1776" width="12.140625" style="226" customWidth="1"/>
    <col min="1777" max="1778" width="7.28515625" style="226" customWidth="1"/>
    <col min="1779" max="1779" width="12.42578125" style="226" customWidth="1"/>
    <col min="1780" max="1780" width="8.7109375" style="226" customWidth="1"/>
    <col min="1781" max="2012" width="9.140625" style="226"/>
    <col min="2013" max="2013" width="35.140625" style="226" customWidth="1"/>
    <col min="2014" max="2014" width="7.85546875" style="226" customWidth="1"/>
    <col min="2015" max="2015" width="23.85546875" style="226" customWidth="1"/>
    <col min="2016" max="2016" width="8.7109375" style="226" customWidth="1"/>
    <col min="2017" max="2017" width="8.5703125" style="226" customWidth="1"/>
    <col min="2018" max="2018" width="7" style="226" customWidth="1"/>
    <col min="2019" max="2019" width="9" style="226" customWidth="1"/>
    <col min="2020" max="2020" width="6.140625" style="226" customWidth="1"/>
    <col min="2021" max="2021" width="6" style="226" customWidth="1"/>
    <col min="2022" max="2023" width="10.28515625" style="226" customWidth="1"/>
    <col min="2024" max="2024" width="6.85546875" style="226" customWidth="1"/>
    <col min="2025" max="2025" width="10.28515625" style="226" customWidth="1"/>
    <col min="2026" max="2026" width="9" style="226" customWidth="1"/>
    <col min="2027" max="2027" width="13.5703125" style="226" customWidth="1"/>
    <col min="2028" max="2028" width="2.85546875" style="226" customWidth="1"/>
    <col min="2029" max="2031" width="10.28515625" style="226" customWidth="1"/>
    <col min="2032" max="2032" width="12.140625" style="226" customWidth="1"/>
    <col min="2033" max="2034" width="7.28515625" style="226" customWidth="1"/>
    <col min="2035" max="2035" width="12.42578125" style="226" customWidth="1"/>
    <col min="2036" max="2036" width="8.7109375" style="226" customWidth="1"/>
    <col min="2037" max="2268" width="9.140625" style="226"/>
    <col min="2269" max="2269" width="35.140625" style="226" customWidth="1"/>
    <col min="2270" max="2270" width="7.85546875" style="226" customWidth="1"/>
    <col min="2271" max="2271" width="23.85546875" style="226" customWidth="1"/>
    <col min="2272" max="2272" width="8.7109375" style="226" customWidth="1"/>
    <col min="2273" max="2273" width="8.5703125" style="226" customWidth="1"/>
    <col min="2274" max="2274" width="7" style="226" customWidth="1"/>
    <col min="2275" max="2275" width="9" style="226" customWidth="1"/>
    <col min="2276" max="2276" width="6.140625" style="226" customWidth="1"/>
    <col min="2277" max="2277" width="6" style="226" customWidth="1"/>
    <col min="2278" max="2279" width="10.28515625" style="226" customWidth="1"/>
    <col min="2280" max="2280" width="6.85546875" style="226" customWidth="1"/>
    <col min="2281" max="2281" width="10.28515625" style="226" customWidth="1"/>
    <col min="2282" max="2282" width="9" style="226" customWidth="1"/>
    <col min="2283" max="2283" width="13.5703125" style="226" customWidth="1"/>
    <col min="2284" max="2284" width="2.85546875" style="226" customWidth="1"/>
    <col min="2285" max="2287" width="10.28515625" style="226" customWidth="1"/>
    <col min="2288" max="2288" width="12.140625" style="226" customWidth="1"/>
    <col min="2289" max="2290" width="7.28515625" style="226" customWidth="1"/>
    <col min="2291" max="2291" width="12.42578125" style="226" customWidth="1"/>
    <col min="2292" max="2292" width="8.7109375" style="226" customWidth="1"/>
    <col min="2293" max="2524" width="9.140625" style="226"/>
    <col min="2525" max="2525" width="35.140625" style="226" customWidth="1"/>
    <col min="2526" max="2526" width="7.85546875" style="226" customWidth="1"/>
    <col min="2527" max="2527" width="23.85546875" style="226" customWidth="1"/>
    <col min="2528" max="2528" width="8.7109375" style="226" customWidth="1"/>
    <col min="2529" max="2529" width="8.5703125" style="226" customWidth="1"/>
    <col min="2530" max="2530" width="7" style="226" customWidth="1"/>
    <col min="2531" max="2531" width="9" style="226" customWidth="1"/>
    <col min="2532" max="2532" width="6.140625" style="226" customWidth="1"/>
    <col min="2533" max="2533" width="6" style="226" customWidth="1"/>
    <col min="2534" max="2535" width="10.28515625" style="226" customWidth="1"/>
    <col min="2536" max="2536" width="6.85546875" style="226" customWidth="1"/>
    <col min="2537" max="2537" width="10.28515625" style="226" customWidth="1"/>
    <col min="2538" max="2538" width="9" style="226" customWidth="1"/>
    <col min="2539" max="2539" width="13.5703125" style="226" customWidth="1"/>
    <col min="2540" max="2540" width="2.85546875" style="226" customWidth="1"/>
    <col min="2541" max="2543" width="10.28515625" style="226" customWidth="1"/>
    <col min="2544" max="2544" width="12.140625" style="226" customWidth="1"/>
    <col min="2545" max="2546" width="7.28515625" style="226" customWidth="1"/>
    <col min="2547" max="2547" width="12.42578125" style="226" customWidth="1"/>
    <col min="2548" max="2548" width="8.7109375" style="226" customWidth="1"/>
    <col min="2549" max="2780" width="9.140625" style="226"/>
    <col min="2781" max="2781" width="35.140625" style="226" customWidth="1"/>
    <col min="2782" max="2782" width="7.85546875" style="226" customWidth="1"/>
    <col min="2783" max="2783" width="23.85546875" style="226" customWidth="1"/>
    <col min="2784" max="2784" width="8.7109375" style="226" customWidth="1"/>
    <col min="2785" max="2785" width="8.5703125" style="226" customWidth="1"/>
    <col min="2786" max="2786" width="7" style="226" customWidth="1"/>
    <col min="2787" max="2787" width="9" style="226" customWidth="1"/>
    <col min="2788" max="2788" width="6.140625" style="226" customWidth="1"/>
    <col min="2789" max="2789" width="6" style="226" customWidth="1"/>
    <col min="2790" max="2791" width="10.28515625" style="226" customWidth="1"/>
    <col min="2792" max="2792" width="6.85546875" style="226" customWidth="1"/>
    <col min="2793" max="2793" width="10.28515625" style="226" customWidth="1"/>
    <col min="2794" max="2794" width="9" style="226" customWidth="1"/>
    <col min="2795" max="2795" width="13.5703125" style="226" customWidth="1"/>
    <col min="2796" max="2796" width="2.85546875" style="226" customWidth="1"/>
    <col min="2797" max="2799" width="10.28515625" style="226" customWidth="1"/>
    <col min="2800" max="2800" width="12.140625" style="226" customWidth="1"/>
    <col min="2801" max="2802" width="7.28515625" style="226" customWidth="1"/>
    <col min="2803" max="2803" width="12.42578125" style="226" customWidth="1"/>
    <col min="2804" max="2804" width="8.7109375" style="226" customWidth="1"/>
    <col min="2805" max="3036" width="9.140625" style="226"/>
    <col min="3037" max="3037" width="35.140625" style="226" customWidth="1"/>
    <col min="3038" max="3038" width="7.85546875" style="226" customWidth="1"/>
    <col min="3039" max="3039" width="23.85546875" style="226" customWidth="1"/>
    <col min="3040" max="3040" width="8.7109375" style="226" customWidth="1"/>
    <col min="3041" max="3041" width="8.5703125" style="226" customWidth="1"/>
    <col min="3042" max="3042" width="7" style="226" customWidth="1"/>
    <col min="3043" max="3043" width="9" style="226" customWidth="1"/>
    <col min="3044" max="3044" width="6.140625" style="226" customWidth="1"/>
    <col min="3045" max="3045" width="6" style="226" customWidth="1"/>
    <col min="3046" max="3047" width="10.28515625" style="226" customWidth="1"/>
    <col min="3048" max="3048" width="6.85546875" style="226" customWidth="1"/>
    <col min="3049" max="3049" width="10.28515625" style="226" customWidth="1"/>
    <col min="3050" max="3050" width="9" style="226" customWidth="1"/>
    <col min="3051" max="3051" width="13.5703125" style="226" customWidth="1"/>
    <col min="3052" max="3052" width="2.85546875" style="226" customWidth="1"/>
    <col min="3053" max="3055" width="10.28515625" style="226" customWidth="1"/>
    <col min="3056" max="3056" width="12.140625" style="226" customWidth="1"/>
    <col min="3057" max="3058" width="7.28515625" style="226" customWidth="1"/>
    <col min="3059" max="3059" width="12.42578125" style="226" customWidth="1"/>
    <col min="3060" max="3060" width="8.7109375" style="226" customWidth="1"/>
    <col min="3061" max="3292" width="9.140625" style="226"/>
    <col min="3293" max="3293" width="35.140625" style="226" customWidth="1"/>
    <col min="3294" max="3294" width="7.85546875" style="226" customWidth="1"/>
    <col min="3295" max="3295" width="23.85546875" style="226" customWidth="1"/>
    <col min="3296" max="3296" width="8.7109375" style="226" customWidth="1"/>
    <col min="3297" max="3297" width="8.5703125" style="226" customWidth="1"/>
    <col min="3298" max="3298" width="7" style="226" customWidth="1"/>
    <col min="3299" max="3299" width="9" style="226" customWidth="1"/>
    <col min="3300" max="3300" width="6.140625" style="226" customWidth="1"/>
    <col min="3301" max="3301" width="6" style="226" customWidth="1"/>
    <col min="3302" max="3303" width="10.28515625" style="226" customWidth="1"/>
    <col min="3304" max="3304" width="6.85546875" style="226" customWidth="1"/>
    <col min="3305" max="3305" width="10.28515625" style="226" customWidth="1"/>
    <col min="3306" max="3306" width="9" style="226" customWidth="1"/>
    <col min="3307" max="3307" width="13.5703125" style="226" customWidth="1"/>
    <col min="3308" max="3308" width="2.85546875" style="226" customWidth="1"/>
    <col min="3309" max="3311" width="10.28515625" style="226" customWidth="1"/>
    <col min="3312" max="3312" width="12.140625" style="226" customWidth="1"/>
    <col min="3313" max="3314" width="7.28515625" style="226" customWidth="1"/>
    <col min="3315" max="3315" width="12.42578125" style="226" customWidth="1"/>
    <col min="3316" max="3316" width="8.7109375" style="226" customWidth="1"/>
    <col min="3317" max="3548" width="9.140625" style="226"/>
    <col min="3549" max="3549" width="35.140625" style="226" customWidth="1"/>
    <col min="3550" max="3550" width="7.85546875" style="226" customWidth="1"/>
    <col min="3551" max="3551" width="23.85546875" style="226" customWidth="1"/>
    <col min="3552" max="3552" width="8.7109375" style="226" customWidth="1"/>
    <col min="3553" max="3553" width="8.5703125" style="226" customWidth="1"/>
    <col min="3554" max="3554" width="7" style="226" customWidth="1"/>
    <col min="3555" max="3555" width="9" style="226" customWidth="1"/>
    <col min="3556" max="3556" width="6.140625" style="226" customWidth="1"/>
    <col min="3557" max="3557" width="6" style="226" customWidth="1"/>
    <col min="3558" max="3559" width="10.28515625" style="226" customWidth="1"/>
    <col min="3560" max="3560" width="6.85546875" style="226" customWidth="1"/>
    <col min="3561" max="3561" width="10.28515625" style="226" customWidth="1"/>
    <col min="3562" max="3562" width="9" style="226" customWidth="1"/>
    <col min="3563" max="3563" width="13.5703125" style="226" customWidth="1"/>
    <col min="3564" max="3564" width="2.85546875" style="226" customWidth="1"/>
    <col min="3565" max="3567" width="10.28515625" style="226" customWidth="1"/>
    <col min="3568" max="3568" width="12.140625" style="226" customWidth="1"/>
    <col min="3569" max="3570" width="7.28515625" style="226" customWidth="1"/>
    <col min="3571" max="3571" width="12.42578125" style="226" customWidth="1"/>
    <col min="3572" max="3572" width="8.7109375" style="226" customWidth="1"/>
    <col min="3573" max="3804" width="9.140625" style="226"/>
    <col min="3805" max="3805" width="35.140625" style="226" customWidth="1"/>
    <col min="3806" max="3806" width="7.85546875" style="226" customWidth="1"/>
    <col min="3807" max="3807" width="23.85546875" style="226" customWidth="1"/>
    <col min="3808" max="3808" width="8.7109375" style="226" customWidth="1"/>
    <col min="3809" max="3809" width="8.5703125" style="226" customWidth="1"/>
    <col min="3810" max="3810" width="7" style="226" customWidth="1"/>
    <col min="3811" max="3811" width="9" style="226" customWidth="1"/>
    <col min="3812" max="3812" width="6.140625" style="226" customWidth="1"/>
    <col min="3813" max="3813" width="6" style="226" customWidth="1"/>
    <col min="3814" max="3815" width="10.28515625" style="226" customWidth="1"/>
    <col min="3816" max="3816" width="6.85546875" style="226" customWidth="1"/>
    <col min="3817" max="3817" width="10.28515625" style="226" customWidth="1"/>
    <col min="3818" max="3818" width="9" style="226" customWidth="1"/>
    <col min="3819" max="3819" width="13.5703125" style="226" customWidth="1"/>
    <col min="3820" max="3820" width="2.85546875" style="226" customWidth="1"/>
    <col min="3821" max="3823" width="10.28515625" style="226" customWidth="1"/>
    <col min="3824" max="3824" width="12.140625" style="226" customWidth="1"/>
    <col min="3825" max="3826" width="7.28515625" style="226" customWidth="1"/>
    <col min="3827" max="3827" width="12.42578125" style="226" customWidth="1"/>
    <col min="3828" max="3828" width="8.7109375" style="226" customWidth="1"/>
    <col min="3829" max="4060" width="9.140625" style="226"/>
    <col min="4061" max="4061" width="35.140625" style="226" customWidth="1"/>
    <col min="4062" max="4062" width="7.85546875" style="226" customWidth="1"/>
    <col min="4063" max="4063" width="23.85546875" style="226" customWidth="1"/>
    <col min="4064" max="4064" width="8.7109375" style="226" customWidth="1"/>
    <col min="4065" max="4065" width="8.5703125" style="226" customWidth="1"/>
    <col min="4066" max="4066" width="7" style="226" customWidth="1"/>
    <col min="4067" max="4067" width="9" style="226" customWidth="1"/>
    <col min="4068" max="4068" width="6.140625" style="226" customWidth="1"/>
    <col min="4069" max="4069" width="6" style="226" customWidth="1"/>
    <col min="4070" max="4071" width="10.28515625" style="226" customWidth="1"/>
    <col min="4072" max="4072" width="6.85546875" style="226" customWidth="1"/>
    <col min="4073" max="4073" width="10.28515625" style="226" customWidth="1"/>
    <col min="4074" max="4074" width="9" style="226" customWidth="1"/>
    <col min="4075" max="4075" width="13.5703125" style="226" customWidth="1"/>
    <col min="4076" max="4076" width="2.85546875" style="226" customWidth="1"/>
    <col min="4077" max="4079" width="10.28515625" style="226" customWidth="1"/>
    <col min="4080" max="4080" width="12.140625" style="226" customWidth="1"/>
    <col min="4081" max="4082" width="7.28515625" style="226" customWidth="1"/>
    <col min="4083" max="4083" width="12.42578125" style="226" customWidth="1"/>
    <col min="4084" max="4084" width="8.7109375" style="226" customWidth="1"/>
    <col min="4085" max="4316" width="9.140625" style="226"/>
    <col min="4317" max="4317" width="35.140625" style="226" customWidth="1"/>
    <col min="4318" max="4318" width="7.85546875" style="226" customWidth="1"/>
    <col min="4319" max="4319" width="23.85546875" style="226" customWidth="1"/>
    <col min="4320" max="4320" width="8.7109375" style="226" customWidth="1"/>
    <col min="4321" max="4321" width="8.5703125" style="226" customWidth="1"/>
    <col min="4322" max="4322" width="7" style="226" customWidth="1"/>
    <col min="4323" max="4323" width="9" style="226" customWidth="1"/>
    <col min="4324" max="4324" width="6.140625" style="226" customWidth="1"/>
    <col min="4325" max="4325" width="6" style="226" customWidth="1"/>
    <col min="4326" max="4327" width="10.28515625" style="226" customWidth="1"/>
    <col min="4328" max="4328" width="6.85546875" style="226" customWidth="1"/>
    <col min="4329" max="4329" width="10.28515625" style="226" customWidth="1"/>
    <col min="4330" max="4330" width="9" style="226" customWidth="1"/>
    <col min="4331" max="4331" width="13.5703125" style="226" customWidth="1"/>
    <col min="4332" max="4332" width="2.85546875" style="226" customWidth="1"/>
    <col min="4333" max="4335" width="10.28515625" style="226" customWidth="1"/>
    <col min="4336" max="4336" width="12.140625" style="226" customWidth="1"/>
    <col min="4337" max="4338" width="7.28515625" style="226" customWidth="1"/>
    <col min="4339" max="4339" width="12.42578125" style="226" customWidth="1"/>
    <col min="4340" max="4340" width="8.7109375" style="226" customWidth="1"/>
    <col min="4341" max="4572" width="9.140625" style="226"/>
    <col min="4573" max="4573" width="35.140625" style="226" customWidth="1"/>
    <col min="4574" max="4574" width="7.85546875" style="226" customWidth="1"/>
    <col min="4575" max="4575" width="23.85546875" style="226" customWidth="1"/>
    <col min="4576" max="4576" width="8.7109375" style="226" customWidth="1"/>
    <col min="4577" max="4577" width="8.5703125" style="226" customWidth="1"/>
    <col min="4578" max="4578" width="7" style="226" customWidth="1"/>
    <col min="4579" max="4579" width="9" style="226" customWidth="1"/>
    <col min="4580" max="4580" width="6.140625" style="226" customWidth="1"/>
    <col min="4581" max="4581" width="6" style="226" customWidth="1"/>
    <col min="4582" max="4583" width="10.28515625" style="226" customWidth="1"/>
    <col min="4584" max="4584" width="6.85546875" style="226" customWidth="1"/>
    <col min="4585" max="4585" width="10.28515625" style="226" customWidth="1"/>
    <col min="4586" max="4586" width="9" style="226" customWidth="1"/>
    <col min="4587" max="4587" width="13.5703125" style="226" customWidth="1"/>
    <col min="4588" max="4588" width="2.85546875" style="226" customWidth="1"/>
    <col min="4589" max="4591" width="10.28515625" style="226" customWidth="1"/>
    <col min="4592" max="4592" width="12.140625" style="226" customWidth="1"/>
    <col min="4593" max="4594" width="7.28515625" style="226" customWidth="1"/>
    <col min="4595" max="4595" width="12.42578125" style="226" customWidth="1"/>
    <col min="4596" max="4596" width="8.7109375" style="226" customWidth="1"/>
    <col min="4597" max="4828" width="9.140625" style="226"/>
    <col min="4829" max="4829" width="35.140625" style="226" customWidth="1"/>
    <col min="4830" max="4830" width="7.85546875" style="226" customWidth="1"/>
    <col min="4831" max="4831" width="23.85546875" style="226" customWidth="1"/>
    <col min="4832" max="4832" width="8.7109375" style="226" customWidth="1"/>
    <col min="4833" max="4833" width="8.5703125" style="226" customWidth="1"/>
    <col min="4834" max="4834" width="7" style="226" customWidth="1"/>
    <col min="4835" max="4835" width="9" style="226" customWidth="1"/>
    <col min="4836" max="4836" width="6.140625" style="226" customWidth="1"/>
    <col min="4837" max="4837" width="6" style="226" customWidth="1"/>
    <col min="4838" max="4839" width="10.28515625" style="226" customWidth="1"/>
    <col min="4840" max="4840" width="6.85546875" style="226" customWidth="1"/>
    <col min="4841" max="4841" width="10.28515625" style="226" customWidth="1"/>
    <col min="4842" max="4842" width="9" style="226" customWidth="1"/>
    <col min="4843" max="4843" width="13.5703125" style="226" customWidth="1"/>
    <col min="4844" max="4844" width="2.85546875" style="226" customWidth="1"/>
    <col min="4845" max="4847" width="10.28515625" style="226" customWidth="1"/>
    <col min="4848" max="4848" width="12.140625" style="226" customWidth="1"/>
    <col min="4849" max="4850" width="7.28515625" style="226" customWidth="1"/>
    <col min="4851" max="4851" width="12.42578125" style="226" customWidth="1"/>
    <col min="4852" max="4852" width="8.7109375" style="226" customWidth="1"/>
    <col min="4853" max="5084" width="9.140625" style="226"/>
    <col min="5085" max="5085" width="35.140625" style="226" customWidth="1"/>
    <col min="5086" max="5086" width="7.85546875" style="226" customWidth="1"/>
    <col min="5087" max="5087" width="23.85546875" style="226" customWidth="1"/>
    <col min="5088" max="5088" width="8.7109375" style="226" customWidth="1"/>
    <col min="5089" max="5089" width="8.5703125" style="226" customWidth="1"/>
    <col min="5090" max="5090" width="7" style="226" customWidth="1"/>
    <col min="5091" max="5091" width="9" style="226" customWidth="1"/>
    <col min="5092" max="5092" width="6.140625" style="226" customWidth="1"/>
    <col min="5093" max="5093" width="6" style="226" customWidth="1"/>
    <col min="5094" max="5095" width="10.28515625" style="226" customWidth="1"/>
    <col min="5096" max="5096" width="6.85546875" style="226" customWidth="1"/>
    <col min="5097" max="5097" width="10.28515625" style="226" customWidth="1"/>
    <col min="5098" max="5098" width="9" style="226" customWidth="1"/>
    <col min="5099" max="5099" width="13.5703125" style="226" customWidth="1"/>
    <col min="5100" max="5100" width="2.85546875" style="226" customWidth="1"/>
    <col min="5101" max="5103" width="10.28515625" style="226" customWidth="1"/>
    <col min="5104" max="5104" width="12.140625" style="226" customWidth="1"/>
    <col min="5105" max="5106" width="7.28515625" style="226" customWidth="1"/>
    <col min="5107" max="5107" width="12.42578125" style="226" customWidth="1"/>
    <col min="5108" max="5108" width="8.7109375" style="226" customWidth="1"/>
    <col min="5109" max="5340" width="9.140625" style="226"/>
    <col min="5341" max="5341" width="35.140625" style="226" customWidth="1"/>
    <col min="5342" max="5342" width="7.85546875" style="226" customWidth="1"/>
    <col min="5343" max="5343" width="23.85546875" style="226" customWidth="1"/>
    <col min="5344" max="5344" width="8.7109375" style="226" customWidth="1"/>
    <col min="5345" max="5345" width="8.5703125" style="226" customWidth="1"/>
    <col min="5346" max="5346" width="7" style="226" customWidth="1"/>
    <col min="5347" max="5347" width="9" style="226" customWidth="1"/>
    <col min="5348" max="5348" width="6.140625" style="226" customWidth="1"/>
    <col min="5349" max="5349" width="6" style="226" customWidth="1"/>
    <col min="5350" max="5351" width="10.28515625" style="226" customWidth="1"/>
    <col min="5352" max="5352" width="6.85546875" style="226" customWidth="1"/>
    <col min="5353" max="5353" width="10.28515625" style="226" customWidth="1"/>
    <col min="5354" max="5354" width="9" style="226" customWidth="1"/>
    <col min="5355" max="5355" width="13.5703125" style="226" customWidth="1"/>
    <col min="5356" max="5356" width="2.85546875" style="226" customWidth="1"/>
    <col min="5357" max="5359" width="10.28515625" style="226" customWidth="1"/>
    <col min="5360" max="5360" width="12.140625" style="226" customWidth="1"/>
    <col min="5361" max="5362" width="7.28515625" style="226" customWidth="1"/>
    <col min="5363" max="5363" width="12.42578125" style="226" customWidth="1"/>
    <col min="5364" max="5364" width="8.7109375" style="226" customWidth="1"/>
    <col min="5365" max="5596" width="9.140625" style="226"/>
    <col min="5597" max="5597" width="35.140625" style="226" customWidth="1"/>
    <col min="5598" max="5598" width="7.85546875" style="226" customWidth="1"/>
    <col min="5599" max="5599" width="23.85546875" style="226" customWidth="1"/>
    <col min="5600" max="5600" width="8.7109375" style="226" customWidth="1"/>
    <col min="5601" max="5601" width="8.5703125" style="226" customWidth="1"/>
    <col min="5602" max="5602" width="7" style="226" customWidth="1"/>
    <col min="5603" max="5603" width="9" style="226" customWidth="1"/>
    <col min="5604" max="5604" width="6.140625" style="226" customWidth="1"/>
    <col min="5605" max="5605" width="6" style="226" customWidth="1"/>
    <col min="5606" max="5607" width="10.28515625" style="226" customWidth="1"/>
    <col min="5608" max="5608" width="6.85546875" style="226" customWidth="1"/>
    <col min="5609" max="5609" width="10.28515625" style="226" customWidth="1"/>
    <col min="5610" max="5610" width="9" style="226" customWidth="1"/>
    <col min="5611" max="5611" width="13.5703125" style="226" customWidth="1"/>
    <col min="5612" max="5612" width="2.85546875" style="226" customWidth="1"/>
    <col min="5613" max="5615" width="10.28515625" style="226" customWidth="1"/>
    <col min="5616" max="5616" width="12.140625" style="226" customWidth="1"/>
    <col min="5617" max="5618" width="7.28515625" style="226" customWidth="1"/>
    <col min="5619" max="5619" width="12.42578125" style="226" customWidth="1"/>
    <col min="5620" max="5620" width="8.7109375" style="226" customWidth="1"/>
    <col min="5621" max="5852" width="9.140625" style="226"/>
    <col min="5853" max="5853" width="35.140625" style="226" customWidth="1"/>
    <col min="5854" max="5854" width="7.85546875" style="226" customWidth="1"/>
    <col min="5855" max="5855" width="23.85546875" style="226" customWidth="1"/>
    <col min="5856" max="5856" width="8.7109375" style="226" customWidth="1"/>
    <col min="5857" max="5857" width="8.5703125" style="226" customWidth="1"/>
    <col min="5858" max="5858" width="7" style="226" customWidth="1"/>
    <col min="5859" max="5859" width="9" style="226" customWidth="1"/>
    <col min="5860" max="5860" width="6.140625" style="226" customWidth="1"/>
    <col min="5861" max="5861" width="6" style="226" customWidth="1"/>
    <col min="5862" max="5863" width="10.28515625" style="226" customWidth="1"/>
    <col min="5864" max="5864" width="6.85546875" style="226" customWidth="1"/>
    <col min="5865" max="5865" width="10.28515625" style="226" customWidth="1"/>
    <col min="5866" max="5866" width="9" style="226" customWidth="1"/>
    <col min="5867" max="5867" width="13.5703125" style="226" customWidth="1"/>
    <col min="5868" max="5868" width="2.85546875" style="226" customWidth="1"/>
    <col min="5869" max="5871" width="10.28515625" style="226" customWidth="1"/>
    <col min="5872" max="5872" width="12.140625" style="226" customWidth="1"/>
    <col min="5873" max="5874" width="7.28515625" style="226" customWidth="1"/>
    <col min="5875" max="5875" width="12.42578125" style="226" customWidth="1"/>
    <col min="5876" max="5876" width="8.7109375" style="226" customWidth="1"/>
    <col min="5877" max="6108" width="9.140625" style="226"/>
    <col min="6109" max="6109" width="35.140625" style="226" customWidth="1"/>
    <col min="6110" max="6110" width="7.85546875" style="226" customWidth="1"/>
    <col min="6111" max="6111" width="23.85546875" style="226" customWidth="1"/>
    <col min="6112" max="6112" width="8.7109375" style="226" customWidth="1"/>
    <col min="6113" max="6113" width="8.5703125" style="226" customWidth="1"/>
    <col min="6114" max="6114" width="7" style="226" customWidth="1"/>
    <col min="6115" max="6115" width="9" style="226" customWidth="1"/>
    <col min="6116" max="6116" width="6.140625" style="226" customWidth="1"/>
    <col min="6117" max="6117" width="6" style="226" customWidth="1"/>
    <col min="6118" max="6119" width="10.28515625" style="226" customWidth="1"/>
    <col min="6120" max="6120" width="6.85546875" style="226" customWidth="1"/>
    <col min="6121" max="6121" width="10.28515625" style="226" customWidth="1"/>
    <col min="6122" max="6122" width="9" style="226" customWidth="1"/>
    <col min="6123" max="6123" width="13.5703125" style="226" customWidth="1"/>
    <col min="6124" max="6124" width="2.85546875" style="226" customWidth="1"/>
    <col min="6125" max="6127" width="10.28515625" style="226" customWidth="1"/>
    <col min="6128" max="6128" width="12.140625" style="226" customWidth="1"/>
    <col min="6129" max="6130" width="7.28515625" style="226" customWidth="1"/>
    <col min="6131" max="6131" width="12.42578125" style="226" customWidth="1"/>
    <col min="6132" max="6132" width="8.7109375" style="226" customWidth="1"/>
    <col min="6133" max="6364" width="9.140625" style="226"/>
    <col min="6365" max="6365" width="35.140625" style="226" customWidth="1"/>
    <col min="6366" max="6366" width="7.85546875" style="226" customWidth="1"/>
    <col min="6367" max="6367" width="23.85546875" style="226" customWidth="1"/>
    <col min="6368" max="6368" width="8.7109375" style="226" customWidth="1"/>
    <col min="6369" max="6369" width="8.5703125" style="226" customWidth="1"/>
    <col min="6370" max="6370" width="7" style="226" customWidth="1"/>
    <col min="6371" max="6371" width="9" style="226" customWidth="1"/>
    <col min="6372" max="6372" width="6.140625" style="226" customWidth="1"/>
    <col min="6373" max="6373" width="6" style="226" customWidth="1"/>
    <col min="6374" max="6375" width="10.28515625" style="226" customWidth="1"/>
    <col min="6376" max="6376" width="6.85546875" style="226" customWidth="1"/>
    <col min="6377" max="6377" width="10.28515625" style="226" customWidth="1"/>
    <col min="6378" max="6378" width="9" style="226" customWidth="1"/>
    <col min="6379" max="6379" width="13.5703125" style="226" customWidth="1"/>
    <col min="6380" max="6380" width="2.85546875" style="226" customWidth="1"/>
    <col min="6381" max="6383" width="10.28515625" style="226" customWidth="1"/>
    <col min="6384" max="6384" width="12.140625" style="226" customWidth="1"/>
    <col min="6385" max="6386" width="7.28515625" style="226" customWidth="1"/>
    <col min="6387" max="6387" width="12.42578125" style="226" customWidth="1"/>
    <col min="6388" max="6388" width="8.7109375" style="226" customWidth="1"/>
    <col min="6389" max="6620" width="9.140625" style="226"/>
    <col min="6621" max="6621" width="35.140625" style="226" customWidth="1"/>
    <col min="6622" max="6622" width="7.85546875" style="226" customWidth="1"/>
    <col min="6623" max="6623" width="23.85546875" style="226" customWidth="1"/>
    <col min="6624" max="6624" width="8.7109375" style="226" customWidth="1"/>
    <col min="6625" max="6625" width="8.5703125" style="226" customWidth="1"/>
    <col min="6626" max="6626" width="7" style="226" customWidth="1"/>
    <col min="6627" max="6627" width="9" style="226" customWidth="1"/>
    <col min="6628" max="6628" width="6.140625" style="226" customWidth="1"/>
    <col min="6629" max="6629" width="6" style="226" customWidth="1"/>
    <col min="6630" max="6631" width="10.28515625" style="226" customWidth="1"/>
    <col min="6632" max="6632" width="6.85546875" style="226" customWidth="1"/>
    <col min="6633" max="6633" width="10.28515625" style="226" customWidth="1"/>
    <col min="6634" max="6634" width="9" style="226" customWidth="1"/>
    <col min="6635" max="6635" width="13.5703125" style="226" customWidth="1"/>
    <col min="6636" max="6636" width="2.85546875" style="226" customWidth="1"/>
    <col min="6637" max="6639" width="10.28515625" style="226" customWidth="1"/>
    <col min="6640" max="6640" width="12.140625" style="226" customWidth="1"/>
    <col min="6641" max="6642" width="7.28515625" style="226" customWidth="1"/>
    <col min="6643" max="6643" width="12.42578125" style="226" customWidth="1"/>
    <col min="6644" max="6644" width="8.7109375" style="226" customWidth="1"/>
    <col min="6645" max="6876" width="9.140625" style="226"/>
    <col min="6877" max="6877" width="35.140625" style="226" customWidth="1"/>
    <col min="6878" max="6878" width="7.85546875" style="226" customWidth="1"/>
    <col min="6879" max="6879" width="23.85546875" style="226" customWidth="1"/>
    <col min="6880" max="6880" width="8.7109375" style="226" customWidth="1"/>
    <col min="6881" max="6881" width="8.5703125" style="226" customWidth="1"/>
    <col min="6882" max="6882" width="7" style="226" customWidth="1"/>
    <col min="6883" max="6883" width="9" style="226" customWidth="1"/>
    <col min="6884" max="6884" width="6.140625" style="226" customWidth="1"/>
    <col min="6885" max="6885" width="6" style="226" customWidth="1"/>
    <col min="6886" max="6887" width="10.28515625" style="226" customWidth="1"/>
    <col min="6888" max="6888" width="6.85546875" style="226" customWidth="1"/>
    <col min="6889" max="6889" width="10.28515625" style="226" customWidth="1"/>
    <col min="6890" max="6890" width="9" style="226" customWidth="1"/>
    <col min="6891" max="6891" width="13.5703125" style="226" customWidth="1"/>
    <col min="6892" max="6892" width="2.85546875" style="226" customWidth="1"/>
    <col min="6893" max="6895" width="10.28515625" style="226" customWidth="1"/>
    <col min="6896" max="6896" width="12.140625" style="226" customWidth="1"/>
    <col min="6897" max="6898" width="7.28515625" style="226" customWidth="1"/>
    <col min="6899" max="6899" width="12.42578125" style="226" customWidth="1"/>
    <col min="6900" max="6900" width="8.7109375" style="226" customWidth="1"/>
    <col min="6901" max="7132" width="9.140625" style="226"/>
    <col min="7133" max="7133" width="35.140625" style="226" customWidth="1"/>
    <col min="7134" max="7134" width="7.85546875" style="226" customWidth="1"/>
    <col min="7135" max="7135" width="23.85546875" style="226" customWidth="1"/>
    <col min="7136" max="7136" width="8.7109375" style="226" customWidth="1"/>
    <col min="7137" max="7137" width="8.5703125" style="226" customWidth="1"/>
    <col min="7138" max="7138" width="7" style="226" customWidth="1"/>
    <col min="7139" max="7139" width="9" style="226" customWidth="1"/>
    <col min="7140" max="7140" width="6.140625" style="226" customWidth="1"/>
    <col min="7141" max="7141" width="6" style="226" customWidth="1"/>
    <col min="7142" max="7143" width="10.28515625" style="226" customWidth="1"/>
    <col min="7144" max="7144" width="6.85546875" style="226" customWidth="1"/>
    <col min="7145" max="7145" width="10.28515625" style="226" customWidth="1"/>
    <col min="7146" max="7146" width="9" style="226" customWidth="1"/>
    <col min="7147" max="7147" width="13.5703125" style="226" customWidth="1"/>
    <col min="7148" max="7148" width="2.85546875" style="226" customWidth="1"/>
    <col min="7149" max="7151" width="10.28515625" style="226" customWidth="1"/>
    <col min="7152" max="7152" width="12.140625" style="226" customWidth="1"/>
    <col min="7153" max="7154" width="7.28515625" style="226" customWidth="1"/>
    <col min="7155" max="7155" width="12.42578125" style="226" customWidth="1"/>
    <col min="7156" max="7156" width="8.7109375" style="226" customWidth="1"/>
    <col min="7157" max="7388" width="9.140625" style="226"/>
    <col min="7389" max="7389" width="35.140625" style="226" customWidth="1"/>
    <col min="7390" max="7390" width="7.85546875" style="226" customWidth="1"/>
    <col min="7391" max="7391" width="23.85546875" style="226" customWidth="1"/>
    <col min="7392" max="7392" width="8.7109375" style="226" customWidth="1"/>
    <col min="7393" max="7393" width="8.5703125" style="226" customWidth="1"/>
    <col min="7394" max="7394" width="7" style="226" customWidth="1"/>
    <col min="7395" max="7395" width="9" style="226" customWidth="1"/>
    <col min="7396" max="7396" width="6.140625" style="226" customWidth="1"/>
    <col min="7397" max="7397" width="6" style="226" customWidth="1"/>
    <col min="7398" max="7399" width="10.28515625" style="226" customWidth="1"/>
    <col min="7400" max="7400" width="6.85546875" style="226" customWidth="1"/>
    <col min="7401" max="7401" width="10.28515625" style="226" customWidth="1"/>
    <col min="7402" max="7402" width="9" style="226" customWidth="1"/>
    <col min="7403" max="7403" width="13.5703125" style="226" customWidth="1"/>
    <col min="7404" max="7404" width="2.85546875" style="226" customWidth="1"/>
    <col min="7405" max="7407" width="10.28515625" style="226" customWidth="1"/>
    <col min="7408" max="7408" width="12.140625" style="226" customWidth="1"/>
    <col min="7409" max="7410" width="7.28515625" style="226" customWidth="1"/>
    <col min="7411" max="7411" width="12.42578125" style="226" customWidth="1"/>
    <col min="7412" max="7412" width="8.7109375" style="226" customWidth="1"/>
    <col min="7413" max="7644" width="9.140625" style="226"/>
    <col min="7645" max="7645" width="35.140625" style="226" customWidth="1"/>
    <col min="7646" max="7646" width="7.85546875" style="226" customWidth="1"/>
    <col min="7647" max="7647" width="23.85546875" style="226" customWidth="1"/>
    <col min="7648" max="7648" width="8.7109375" style="226" customWidth="1"/>
    <col min="7649" max="7649" width="8.5703125" style="226" customWidth="1"/>
    <col min="7650" max="7650" width="7" style="226" customWidth="1"/>
    <col min="7651" max="7651" width="9" style="226" customWidth="1"/>
    <col min="7652" max="7652" width="6.140625" style="226" customWidth="1"/>
    <col min="7653" max="7653" width="6" style="226" customWidth="1"/>
    <col min="7654" max="7655" width="10.28515625" style="226" customWidth="1"/>
    <col min="7656" max="7656" width="6.85546875" style="226" customWidth="1"/>
    <col min="7657" max="7657" width="10.28515625" style="226" customWidth="1"/>
    <col min="7658" max="7658" width="9" style="226" customWidth="1"/>
    <col min="7659" max="7659" width="13.5703125" style="226" customWidth="1"/>
    <col min="7660" max="7660" width="2.85546875" style="226" customWidth="1"/>
    <col min="7661" max="7663" width="10.28515625" style="226" customWidth="1"/>
    <col min="7664" max="7664" width="12.140625" style="226" customWidth="1"/>
    <col min="7665" max="7666" width="7.28515625" style="226" customWidth="1"/>
    <col min="7667" max="7667" width="12.42578125" style="226" customWidth="1"/>
    <col min="7668" max="7668" width="8.7109375" style="226" customWidth="1"/>
    <col min="7669" max="7900" width="9.140625" style="226"/>
    <col min="7901" max="7901" width="35.140625" style="226" customWidth="1"/>
    <col min="7902" max="7902" width="7.85546875" style="226" customWidth="1"/>
    <col min="7903" max="7903" width="23.85546875" style="226" customWidth="1"/>
    <col min="7904" max="7904" width="8.7109375" style="226" customWidth="1"/>
    <col min="7905" max="7905" width="8.5703125" style="226" customWidth="1"/>
    <col min="7906" max="7906" width="7" style="226" customWidth="1"/>
    <col min="7907" max="7907" width="9" style="226" customWidth="1"/>
    <col min="7908" max="7908" width="6.140625" style="226" customWidth="1"/>
    <col min="7909" max="7909" width="6" style="226" customWidth="1"/>
    <col min="7910" max="7911" width="10.28515625" style="226" customWidth="1"/>
    <col min="7912" max="7912" width="6.85546875" style="226" customWidth="1"/>
    <col min="7913" max="7913" width="10.28515625" style="226" customWidth="1"/>
    <col min="7914" max="7914" width="9" style="226" customWidth="1"/>
    <col min="7915" max="7915" width="13.5703125" style="226" customWidth="1"/>
    <col min="7916" max="7916" width="2.85546875" style="226" customWidth="1"/>
    <col min="7917" max="7919" width="10.28515625" style="226" customWidth="1"/>
    <col min="7920" max="7920" width="12.140625" style="226" customWidth="1"/>
    <col min="7921" max="7922" width="7.28515625" style="226" customWidth="1"/>
    <col min="7923" max="7923" width="12.42578125" style="226" customWidth="1"/>
    <col min="7924" max="7924" width="8.7109375" style="226" customWidth="1"/>
    <col min="7925" max="8156" width="9.140625" style="226"/>
    <col min="8157" max="8157" width="35.140625" style="226" customWidth="1"/>
    <col min="8158" max="8158" width="7.85546875" style="226" customWidth="1"/>
    <col min="8159" max="8159" width="23.85546875" style="226" customWidth="1"/>
    <col min="8160" max="8160" width="8.7109375" style="226" customWidth="1"/>
    <col min="8161" max="8161" width="8.5703125" style="226" customWidth="1"/>
    <col min="8162" max="8162" width="7" style="226" customWidth="1"/>
    <col min="8163" max="8163" width="9" style="226" customWidth="1"/>
    <col min="8164" max="8164" width="6.140625" style="226" customWidth="1"/>
    <col min="8165" max="8165" width="6" style="226" customWidth="1"/>
    <col min="8166" max="8167" width="10.28515625" style="226" customWidth="1"/>
    <col min="8168" max="8168" width="6.85546875" style="226" customWidth="1"/>
    <col min="8169" max="8169" width="10.28515625" style="226" customWidth="1"/>
    <col min="8170" max="8170" width="9" style="226" customWidth="1"/>
    <col min="8171" max="8171" width="13.5703125" style="226" customWidth="1"/>
    <col min="8172" max="8172" width="2.85546875" style="226" customWidth="1"/>
    <col min="8173" max="8175" width="10.28515625" style="226" customWidth="1"/>
    <col min="8176" max="8176" width="12.140625" style="226" customWidth="1"/>
    <col min="8177" max="8178" width="7.28515625" style="226" customWidth="1"/>
    <col min="8179" max="8179" width="12.42578125" style="226" customWidth="1"/>
    <col min="8180" max="8180" width="8.7109375" style="226" customWidth="1"/>
    <col min="8181" max="8412" width="9.140625" style="226"/>
    <col min="8413" max="8413" width="35.140625" style="226" customWidth="1"/>
    <col min="8414" max="8414" width="7.85546875" style="226" customWidth="1"/>
    <col min="8415" max="8415" width="23.85546875" style="226" customWidth="1"/>
    <col min="8416" max="8416" width="8.7109375" style="226" customWidth="1"/>
    <col min="8417" max="8417" width="8.5703125" style="226" customWidth="1"/>
    <col min="8418" max="8418" width="7" style="226" customWidth="1"/>
    <col min="8419" max="8419" width="9" style="226" customWidth="1"/>
    <col min="8420" max="8420" width="6.140625" style="226" customWidth="1"/>
    <col min="8421" max="8421" width="6" style="226" customWidth="1"/>
    <col min="8422" max="8423" width="10.28515625" style="226" customWidth="1"/>
    <col min="8424" max="8424" width="6.85546875" style="226" customWidth="1"/>
    <col min="8425" max="8425" width="10.28515625" style="226" customWidth="1"/>
    <col min="8426" max="8426" width="9" style="226" customWidth="1"/>
    <col min="8427" max="8427" width="13.5703125" style="226" customWidth="1"/>
    <col min="8428" max="8428" width="2.85546875" style="226" customWidth="1"/>
    <col min="8429" max="8431" width="10.28515625" style="226" customWidth="1"/>
    <col min="8432" max="8432" width="12.140625" style="226" customWidth="1"/>
    <col min="8433" max="8434" width="7.28515625" style="226" customWidth="1"/>
    <col min="8435" max="8435" width="12.42578125" style="226" customWidth="1"/>
    <col min="8436" max="8436" width="8.7109375" style="226" customWidth="1"/>
    <col min="8437" max="8668" width="9.140625" style="226"/>
    <col min="8669" max="8669" width="35.140625" style="226" customWidth="1"/>
    <col min="8670" max="8670" width="7.85546875" style="226" customWidth="1"/>
    <col min="8671" max="8671" width="23.85546875" style="226" customWidth="1"/>
    <col min="8672" max="8672" width="8.7109375" style="226" customWidth="1"/>
    <col min="8673" max="8673" width="8.5703125" style="226" customWidth="1"/>
    <col min="8674" max="8674" width="7" style="226" customWidth="1"/>
    <col min="8675" max="8675" width="9" style="226" customWidth="1"/>
    <col min="8676" max="8676" width="6.140625" style="226" customWidth="1"/>
    <col min="8677" max="8677" width="6" style="226" customWidth="1"/>
    <col min="8678" max="8679" width="10.28515625" style="226" customWidth="1"/>
    <col min="8680" max="8680" width="6.85546875" style="226" customWidth="1"/>
    <col min="8681" max="8681" width="10.28515625" style="226" customWidth="1"/>
    <col min="8682" max="8682" width="9" style="226" customWidth="1"/>
    <col min="8683" max="8683" width="13.5703125" style="226" customWidth="1"/>
    <col min="8684" max="8684" width="2.85546875" style="226" customWidth="1"/>
    <col min="8685" max="8687" width="10.28515625" style="226" customWidth="1"/>
    <col min="8688" max="8688" width="12.140625" style="226" customWidth="1"/>
    <col min="8689" max="8690" width="7.28515625" style="226" customWidth="1"/>
    <col min="8691" max="8691" width="12.42578125" style="226" customWidth="1"/>
    <col min="8692" max="8692" width="8.7109375" style="226" customWidth="1"/>
    <col min="8693" max="8924" width="9.140625" style="226"/>
    <col min="8925" max="8925" width="35.140625" style="226" customWidth="1"/>
    <col min="8926" max="8926" width="7.85546875" style="226" customWidth="1"/>
    <col min="8927" max="8927" width="23.85546875" style="226" customWidth="1"/>
    <col min="8928" max="8928" width="8.7109375" style="226" customWidth="1"/>
    <col min="8929" max="8929" width="8.5703125" style="226" customWidth="1"/>
    <col min="8930" max="8930" width="7" style="226" customWidth="1"/>
    <col min="8931" max="8931" width="9" style="226" customWidth="1"/>
    <col min="8932" max="8932" width="6.140625" style="226" customWidth="1"/>
    <col min="8933" max="8933" width="6" style="226" customWidth="1"/>
    <col min="8934" max="8935" width="10.28515625" style="226" customWidth="1"/>
    <col min="8936" max="8936" width="6.85546875" style="226" customWidth="1"/>
    <col min="8937" max="8937" width="10.28515625" style="226" customWidth="1"/>
    <col min="8938" max="8938" width="9" style="226" customWidth="1"/>
    <col min="8939" max="8939" width="13.5703125" style="226" customWidth="1"/>
    <col min="8940" max="8940" width="2.85546875" style="226" customWidth="1"/>
    <col min="8941" max="8943" width="10.28515625" style="226" customWidth="1"/>
    <col min="8944" max="8944" width="12.140625" style="226" customWidth="1"/>
    <col min="8945" max="8946" width="7.28515625" style="226" customWidth="1"/>
    <col min="8947" max="8947" width="12.42578125" style="226" customWidth="1"/>
    <col min="8948" max="8948" width="8.7109375" style="226" customWidth="1"/>
    <col min="8949" max="9180" width="9.140625" style="226"/>
    <col min="9181" max="9181" width="35.140625" style="226" customWidth="1"/>
    <col min="9182" max="9182" width="7.85546875" style="226" customWidth="1"/>
    <col min="9183" max="9183" width="23.85546875" style="226" customWidth="1"/>
    <col min="9184" max="9184" width="8.7109375" style="226" customWidth="1"/>
    <col min="9185" max="9185" width="8.5703125" style="226" customWidth="1"/>
    <col min="9186" max="9186" width="7" style="226" customWidth="1"/>
    <col min="9187" max="9187" width="9" style="226" customWidth="1"/>
    <col min="9188" max="9188" width="6.140625" style="226" customWidth="1"/>
    <col min="9189" max="9189" width="6" style="226" customWidth="1"/>
    <col min="9190" max="9191" width="10.28515625" style="226" customWidth="1"/>
    <col min="9192" max="9192" width="6.85546875" style="226" customWidth="1"/>
    <col min="9193" max="9193" width="10.28515625" style="226" customWidth="1"/>
    <col min="9194" max="9194" width="9" style="226" customWidth="1"/>
    <col min="9195" max="9195" width="13.5703125" style="226" customWidth="1"/>
    <col min="9196" max="9196" width="2.85546875" style="226" customWidth="1"/>
    <col min="9197" max="9199" width="10.28515625" style="226" customWidth="1"/>
    <col min="9200" max="9200" width="12.140625" style="226" customWidth="1"/>
    <col min="9201" max="9202" width="7.28515625" style="226" customWidth="1"/>
    <col min="9203" max="9203" width="12.42578125" style="226" customWidth="1"/>
    <col min="9204" max="9204" width="8.7109375" style="226" customWidth="1"/>
    <col min="9205" max="9436" width="9.140625" style="226"/>
    <col min="9437" max="9437" width="35.140625" style="226" customWidth="1"/>
    <col min="9438" max="9438" width="7.85546875" style="226" customWidth="1"/>
    <col min="9439" max="9439" width="23.85546875" style="226" customWidth="1"/>
    <col min="9440" max="9440" width="8.7109375" style="226" customWidth="1"/>
    <col min="9441" max="9441" width="8.5703125" style="226" customWidth="1"/>
    <col min="9442" max="9442" width="7" style="226" customWidth="1"/>
    <col min="9443" max="9443" width="9" style="226" customWidth="1"/>
    <col min="9444" max="9444" width="6.140625" style="226" customWidth="1"/>
    <col min="9445" max="9445" width="6" style="226" customWidth="1"/>
    <col min="9446" max="9447" width="10.28515625" style="226" customWidth="1"/>
    <col min="9448" max="9448" width="6.85546875" style="226" customWidth="1"/>
    <col min="9449" max="9449" width="10.28515625" style="226" customWidth="1"/>
    <col min="9450" max="9450" width="9" style="226" customWidth="1"/>
    <col min="9451" max="9451" width="13.5703125" style="226" customWidth="1"/>
    <col min="9452" max="9452" width="2.85546875" style="226" customWidth="1"/>
    <col min="9453" max="9455" width="10.28515625" style="226" customWidth="1"/>
    <col min="9456" max="9456" width="12.140625" style="226" customWidth="1"/>
    <col min="9457" max="9458" width="7.28515625" style="226" customWidth="1"/>
    <col min="9459" max="9459" width="12.42578125" style="226" customWidth="1"/>
    <col min="9460" max="9460" width="8.7109375" style="226" customWidth="1"/>
    <col min="9461" max="9692" width="9.140625" style="226"/>
    <col min="9693" max="9693" width="35.140625" style="226" customWidth="1"/>
    <col min="9694" max="9694" width="7.85546875" style="226" customWidth="1"/>
    <col min="9695" max="9695" width="23.85546875" style="226" customWidth="1"/>
    <col min="9696" max="9696" width="8.7109375" style="226" customWidth="1"/>
    <col min="9697" max="9697" width="8.5703125" style="226" customWidth="1"/>
    <col min="9698" max="9698" width="7" style="226" customWidth="1"/>
    <col min="9699" max="9699" width="9" style="226" customWidth="1"/>
    <col min="9700" max="9700" width="6.140625" style="226" customWidth="1"/>
    <col min="9701" max="9701" width="6" style="226" customWidth="1"/>
    <col min="9702" max="9703" width="10.28515625" style="226" customWidth="1"/>
    <col min="9704" max="9704" width="6.85546875" style="226" customWidth="1"/>
    <col min="9705" max="9705" width="10.28515625" style="226" customWidth="1"/>
    <col min="9706" max="9706" width="9" style="226" customWidth="1"/>
    <col min="9707" max="9707" width="13.5703125" style="226" customWidth="1"/>
    <col min="9708" max="9708" width="2.85546875" style="226" customWidth="1"/>
    <col min="9709" max="9711" width="10.28515625" style="226" customWidth="1"/>
    <col min="9712" max="9712" width="12.140625" style="226" customWidth="1"/>
    <col min="9713" max="9714" width="7.28515625" style="226" customWidth="1"/>
    <col min="9715" max="9715" width="12.42578125" style="226" customWidth="1"/>
    <col min="9716" max="9716" width="8.7109375" style="226" customWidth="1"/>
    <col min="9717" max="9948" width="9.140625" style="226"/>
    <col min="9949" max="9949" width="35.140625" style="226" customWidth="1"/>
    <col min="9950" max="9950" width="7.85546875" style="226" customWidth="1"/>
    <col min="9951" max="9951" width="23.85546875" style="226" customWidth="1"/>
    <col min="9952" max="9952" width="8.7109375" style="226" customWidth="1"/>
    <col min="9953" max="9953" width="8.5703125" style="226" customWidth="1"/>
    <col min="9954" max="9954" width="7" style="226" customWidth="1"/>
    <col min="9955" max="9955" width="9" style="226" customWidth="1"/>
    <col min="9956" max="9956" width="6.140625" style="226" customWidth="1"/>
    <col min="9957" max="9957" width="6" style="226" customWidth="1"/>
    <col min="9958" max="9959" width="10.28515625" style="226" customWidth="1"/>
    <col min="9960" max="9960" width="6.85546875" style="226" customWidth="1"/>
    <col min="9961" max="9961" width="10.28515625" style="226" customWidth="1"/>
    <col min="9962" max="9962" width="9" style="226" customWidth="1"/>
    <col min="9963" max="9963" width="13.5703125" style="226" customWidth="1"/>
    <col min="9964" max="9964" width="2.85546875" style="226" customWidth="1"/>
    <col min="9965" max="9967" width="10.28515625" style="226" customWidth="1"/>
    <col min="9968" max="9968" width="12.140625" style="226" customWidth="1"/>
    <col min="9969" max="9970" width="7.28515625" style="226" customWidth="1"/>
    <col min="9971" max="9971" width="12.42578125" style="226" customWidth="1"/>
    <col min="9972" max="9972" width="8.7109375" style="226" customWidth="1"/>
    <col min="9973" max="10204" width="9.140625" style="226"/>
    <col min="10205" max="10205" width="35.140625" style="226" customWidth="1"/>
    <col min="10206" max="10206" width="7.85546875" style="226" customWidth="1"/>
    <col min="10207" max="10207" width="23.85546875" style="226" customWidth="1"/>
    <col min="10208" max="10208" width="8.7109375" style="226" customWidth="1"/>
    <col min="10209" max="10209" width="8.5703125" style="226" customWidth="1"/>
    <col min="10210" max="10210" width="7" style="226" customWidth="1"/>
    <col min="10211" max="10211" width="9" style="226" customWidth="1"/>
    <col min="10212" max="10212" width="6.140625" style="226" customWidth="1"/>
    <col min="10213" max="10213" width="6" style="226" customWidth="1"/>
    <col min="10214" max="10215" width="10.28515625" style="226" customWidth="1"/>
    <col min="10216" max="10216" width="6.85546875" style="226" customWidth="1"/>
    <col min="10217" max="10217" width="10.28515625" style="226" customWidth="1"/>
    <col min="10218" max="10218" width="9" style="226" customWidth="1"/>
    <col min="10219" max="10219" width="13.5703125" style="226" customWidth="1"/>
    <col min="10220" max="10220" width="2.85546875" style="226" customWidth="1"/>
    <col min="10221" max="10223" width="10.28515625" style="226" customWidth="1"/>
    <col min="10224" max="10224" width="12.140625" style="226" customWidth="1"/>
    <col min="10225" max="10226" width="7.28515625" style="226" customWidth="1"/>
    <col min="10227" max="10227" width="12.42578125" style="226" customWidth="1"/>
    <col min="10228" max="10228" width="8.7109375" style="226" customWidth="1"/>
    <col min="10229" max="10460" width="9.140625" style="226"/>
    <col min="10461" max="10461" width="35.140625" style="226" customWidth="1"/>
    <col min="10462" max="10462" width="7.85546875" style="226" customWidth="1"/>
    <col min="10463" max="10463" width="23.85546875" style="226" customWidth="1"/>
    <col min="10464" max="10464" width="8.7109375" style="226" customWidth="1"/>
    <col min="10465" max="10465" width="8.5703125" style="226" customWidth="1"/>
    <col min="10466" max="10466" width="7" style="226" customWidth="1"/>
    <col min="10467" max="10467" width="9" style="226" customWidth="1"/>
    <col min="10468" max="10468" width="6.140625" style="226" customWidth="1"/>
    <col min="10469" max="10469" width="6" style="226" customWidth="1"/>
    <col min="10470" max="10471" width="10.28515625" style="226" customWidth="1"/>
    <col min="10472" max="10472" width="6.85546875" style="226" customWidth="1"/>
    <col min="10473" max="10473" width="10.28515625" style="226" customWidth="1"/>
    <col min="10474" max="10474" width="9" style="226" customWidth="1"/>
    <col min="10475" max="10475" width="13.5703125" style="226" customWidth="1"/>
    <col min="10476" max="10476" width="2.85546875" style="226" customWidth="1"/>
    <col min="10477" max="10479" width="10.28515625" style="226" customWidth="1"/>
    <col min="10480" max="10480" width="12.140625" style="226" customWidth="1"/>
    <col min="10481" max="10482" width="7.28515625" style="226" customWidth="1"/>
    <col min="10483" max="10483" width="12.42578125" style="226" customWidth="1"/>
    <col min="10484" max="10484" width="8.7109375" style="226" customWidth="1"/>
    <col min="10485" max="10716" width="9.140625" style="226"/>
    <col min="10717" max="10717" width="35.140625" style="226" customWidth="1"/>
    <col min="10718" max="10718" width="7.85546875" style="226" customWidth="1"/>
    <col min="10719" max="10719" width="23.85546875" style="226" customWidth="1"/>
    <col min="10720" max="10720" width="8.7109375" style="226" customWidth="1"/>
    <col min="10721" max="10721" width="8.5703125" style="226" customWidth="1"/>
    <col min="10722" max="10722" width="7" style="226" customWidth="1"/>
    <col min="10723" max="10723" width="9" style="226" customWidth="1"/>
    <col min="10724" max="10724" width="6.140625" style="226" customWidth="1"/>
    <col min="10725" max="10725" width="6" style="226" customWidth="1"/>
    <col min="10726" max="10727" width="10.28515625" style="226" customWidth="1"/>
    <col min="10728" max="10728" width="6.85546875" style="226" customWidth="1"/>
    <col min="10729" max="10729" width="10.28515625" style="226" customWidth="1"/>
    <col min="10730" max="10730" width="9" style="226" customWidth="1"/>
    <col min="10731" max="10731" width="13.5703125" style="226" customWidth="1"/>
    <col min="10732" max="10732" width="2.85546875" style="226" customWidth="1"/>
    <col min="10733" max="10735" width="10.28515625" style="226" customWidth="1"/>
    <col min="10736" max="10736" width="12.140625" style="226" customWidth="1"/>
    <col min="10737" max="10738" width="7.28515625" style="226" customWidth="1"/>
    <col min="10739" max="10739" width="12.42578125" style="226" customWidth="1"/>
    <col min="10740" max="10740" width="8.7109375" style="226" customWidth="1"/>
    <col min="10741" max="10972" width="9.140625" style="226"/>
    <col min="10973" max="10973" width="35.140625" style="226" customWidth="1"/>
    <col min="10974" max="10974" width="7.85546875" style="226" customWidth="1"/>
    <col min="10975" max="10975" width="23.85546875" style="226" customWidth="1"/>
    <col min="10976" max="10976" width="8.7109375" style="226" customWidth="1"/>
    <col min="10977" max="10977" width="8.5703125" style="226" customWidth="1"/>
    <col min="10978" max="10978" width="7" style="226" customWidth="1"/>
    <col min="10979" max="10979" width="9" style="226" customWidth="1"/>
    <col min="10980" max="10980" width="6.140625" style="226" customWidth="1"/>
    <col min="10981" max="10981" width="6" style="226" customWidth="1"/>
    <col min="10982" max="10983" width="10.28515625" style="226" customWidth="1"/>
    <col min="10984" max="10984" width="6.85546875" style="226" customWidth="1"/>
    <col min="10985" max="10985" width="10.28515625" style="226" customWidth="1"/>
    <col min="10986" max="10986" width="9" style="226" customWidth="1"/>
    <col min="10987" max="10987" width="13.5703125" style="226" customWidth="1"/>
    <col min="10988" max="10988" width="2.85546875" style="226" customWidth="1"/>
    <col min="10989" max="10991" width="10.28515625" style="226" customWidth="1"/>
    <col min="10992" max="10992" width="12.140625" style="226" customWidth="1"/>
    <col min="10993" max="10994" width="7.28515625" style="226" customWidth="1"/>
    <col min="10995" max="10995" width="12.42578125" style="226" customWidth="1"/>
    <col min="10996" max="10996" width="8.7109375" style="226" customWidth="1"/>
    <col min="10997" max="11228" width="9.140625" style="226"/>
    <col min="11229" max="11229" width="35.140625" style="226" customWidth="1"/>
    <col min="11230" max="11230" width="7.85546875" style="226" customWidth="1"/>
    <col min="11231" max="11231" width="23.85546875" style="226" customWidth="1"/>
    <col min="11232" max="11232" width="8.7109375" style="226" customWidth="1"/>
    <col min="11233" max="11233" width="8.5703125" style="226" customWidth="1"/>
    <col min="11234" max="11234" width="7" style="226" customWidth="1"/>
    <col min="11235" max="11235" width="9" style="226" customWidth="1"/>
    <col min="11236" max="11236" width="6.140625" style="226" customWidth="1"/>
    <col min="11237" max="11237" width="6" style="226" customWidth="1"/>
    <col min="11238" max="11239" width="10.28515625" style="226" customWidth="1"/>
    <col min="11240" max="11240" width="6.85546875" style="226" customWidth="1"/>
    <col min="11241" max="11241" width="10.28515625" style="226" customWidth="1"/>
    <col min="11242" max="11242" width="9" style="226" customWidth="1"/>
    <col min="11243" max="11243" width="13.5703125" style="226" customWidth="1"/>
    <col min="11244" max="11244" width="2.85546875" style="226" customWidth="1"/>
    <col min="11245" max="11247" width="10.28515625" style="226" customWidth="1"/>
    <col min="11248" max="11248" width="12.140625" style="226" customWidth="1"/>
    <col min="11249" max="11250" width="7.28515625" style="226" customWidth="1"/>
    <col min="11251" max="11251" width="12.42578125" style="226" customWidth="1"/>
    <col min="11252" max="11252" width="8.7109375" style="226" customWidth="1"/>
    <col min="11253" max="11484" width="9.140625" style="226"/>
    <col min="11485" max="11485" width="35.140625" style="226" customWidth="1"/>
    <col min="11486" max="11486" width="7.85546875" style="226" customWidth="1"/>
    <col min="11487" max="11487" width="23.85546875" style="226" customWidth="1"/>
    <col min="11488" max="11488" width="8.7109375" style="226" customWidth="1"/>
    <col min="11489" max="11489" width="8.5703125" style="226" customWidth="1"/>
    <col min="11490" max="11490" width="7" style="226" customWidth="1"/>
    <col min="11491" max="11491" width="9" style="226" customWidth="1"/>
    <col min="11492" max="11492" width="6.140625" style="226" customWidth="1"/>
    <col min="11493" max="11493" width="6" style="226" customWidth="1"/>
    <col min="11494" max="11495" width="10.28515625" style="226" customWidth="1"/>
    <col min="11496" max="11496" width="6.85546875" style="226" customWidth="1"/>
    <col min="11497" max="11497" width="10.28515625" style="226" customWidth="1"/>
    <col min="11498" max="11498" width="9" style="226" customWidth="1"/>
    <col min="11499" max="11499" width="13.5703125" style="226" customWidth="1"/>
    <col min="11500" max="11500" width="2.85546875" style="226" customWidth="1"/>
    <col min="11501" max="11503" width="10.28515625" style="226" customWidth="1"/>
    <col min="11504" max="11504" width="12.140625" style="226" customWidth="1"/>
    <col min="11505" max="11506" width="7.28515625" style="226" customWidth="1"/>
    <col min="11507" max="11507" width="12.42578125" style="226" customWidth="1"/>
    <col min="11508" max="11508" width="8.7109375" style="226" customWidth="1"/>
    <col min="11509" max="11740" width="9.140625" style="226"/>
    <col min="11741" max="11741" width="35.140625" style="226" customWidth="1"/>
    <col min="11742" max="11742" width="7.85546875" style="226" customWidth="1"/>
    <col min="11743" max="11743" width="23.85546875" style="226" customWidth="1"/>
    <col min="11744" max="11744" width="8.7109375" style="226" customWidth="1"/>
    <col min="11745" max="11745" width="8.5703125" style="226" customWidth="1"/>
    <col min="11746" max="11746" width="7" style="226" customWidth="1"/>
    <col min="11747" max="11747" width="9" style="226" customWidth="1"/>
    <col min="11748" max="11748" width="6.140625" style="226" customWidth="1"/>
    <col min="11749" max="11749" width="6" style="226" customWidth="1"/>
    <col min="11750" max="11751" width="10.28515625" style="226" customWidth="1"/>
    <col min="11752" max="11752" width="6.85546875" style="226" customWidth="1"/>
    <col min="11753" max="11753" width="10.28515625" style="226" customWidth="1"/>
    <col min="11754" max="11754" width="9" style="226" customWidth="1"/>
    <col min="11755" max="11755" width="13.5703125" style="226" customWidth="1"/>
    <col min="11756" max="11756" width="2.85546875" style="226" customWidth="1"/>
    <col min="11757" max="11759" width="10.28515625" style="226" customWidth="1"/>
    <col min="11760" max="11760" width="12.140625" style="226" customWidth="1"/>
    <col min="11761" max="11762" width="7.28515625" style="226" customWidth="1"/>
    <col min="11763" max="11763" width="12.42578125" style="226" customWidth="1"/>
    <col min="11764" max="11764" width="8.7109375" style="226" customWidth="1"/>
    <col min="11765" max="11996" width="9.140625" style="226"/>
    <col min="11997" max="11997" width="35.140625" style="226" customWidth="1"/>
    <col min="11998" max="11998" width="7.85546875" style="226" customWidth="1"/>
    <col min="11999" max="11999" width="23.85546875" style="226" customWidth="1"/>
    <col min="12000" max="12000" width="8.7109375" style="226" customWidth="1"/>
    <col min="12001" max="12001" width="8.5703125" style="226" customWidth="1"/>
    <col min="12002" max="12002" width="7" style="226" customWidth="1"/>
    <col min="12003" max="12003" width="9" style="226" customWidth="1"/>
    <col min="12004" max="12004" width="6.140625" style="226" customWidth="1"/>
    <col min="12005" max="12005" width="6" style="226" customWidth="1"/>
    <col min="12006" max="12007" width="10.28515625" style="226" customWidth="1"/>
    <col min="12008" max="12008" width="6.85546875" style="226" customWidth="1"/>
    <col min="12009" max="12009" width="10.28515625" style="226" customWidth="1"/>
    <col min="12010" max="12010" width="9" style="226" customWidth="1"/>
    <col min="12011" max="12011" width="13.5703125" style="226" customWidth="1"/>
    <col min="12012" max="12012" width="2.85546875" style="226" customWidth="1"/>
    <col min="12013" max="12015" width="10.28515625" style="226" customWidth="1"/>
    <col min="12016" max="12016" width="12.140625" style="226" customWidth="1"/>
    <col min="12017" max="12018" width="7.28515625" style="226" customWidth="1"/>
    <col min="12019" max="12019" width="12.42578125" style="226" customWidth="1"/>
    <col min="12020" max="12020" width="8.7109375" style="226" customWidth="1"/>
    <col min="12021" max="12252" width="9.140625" style="226"/>
    <col min="12253" max="12253" width="35.140625" style="226" customWidth="1"/>
    <col min="12254" max="12254" width="7.85546875" style="226" customWidth="1"/>
    <col min="12255" max="12255" width="23.85546875" style="226" customWidth="1"/>
    <col min="12256" max="12256" width="8.7109375" style="226" customWidth="1"/>
    <col min="12257" max="12257" width="8.5703125" style="226" customWidth="1"/>
    <col min="12258" max="12258" width="7" style="226" customWidth="1"/>
    <col min="12259" max="12259" width="9" style="226" customWidth="1"/>
    <col min="12260" max="12260" width="6.140625" style="226" customWidth="1"/>
    <col min="12261" max="12261" width="6" style="226" customWidth="1"/>
    <col min="12262" max="12263" width="10.28515625" style="226" customWidth="1"/>
    <col min="12264" max="12264" width="6.85546875" style="226" customWidth="1"/>
    <col min="12265" max="12265" width="10.28515625" style="226" customWidth="1"/>
    <col min="12266" max="12266" width="9" style="226" customWidth="1"/>
    <col min="12267" max="12267" width="13.5703125" style="226" customWidth="1"/>
    <col min="12268" max="12268" width="2.85546875" style="226" customWidth="1"/>
    <col min="12269" max="12271" width="10.28515625" style="226" customWidth="1"/>
    <col min="12272" max="12272" width="12.140625" style="226" customWidth="1"/>
    <col min="12273" max="12274" width="7.28515625" style="226" customWidth="1"/>
    <col min="12275" max="12275" width="12.42578125" style="226" customWidth="1"/>
    <col min="12276" max="12276" width="8.7109375" style="226" customWidth="1"/>
    <col min="12277" max="12508" width="9.140625" style="226"/>
    <col min="12509" max="12509" width="35.140625" style="226" customWidth="1"/>
    <col min="12510" max="12510" width="7.85546875" style="226" customWidth="1"/>
    <col min="12511" max="12511" width="23.85546875" style="226" customWidth="1"/>
    <col min="12512" max="12512" width="8.7109375" style="226" customWidth="1"/>
    <col min="12513" max="12513" width="8.5703125" style="226" customWidth="1"/>
    <col min="12514" max="12514" width="7" style="226" customWidth="1"/>
    <col min="12515" max="12515" width="9" style="226" customWidth="1"/>
    <col min="12516" max="12516" width="6.140625" style="226" customWidth="1"/>
    <col min="12517" max="12517" width="6" style="226" customWidth="1"/>
    <col min="12518" max="12519" width="10.28515625" style="226" customWidth="1"/>
    <col min="12520" max="12520" width="6.85546875" style="226" customWidth="1"/>
    <col min="12521" max="12521" width="10.28515625" style="226" customWidth="1"/>
    <col min="12522" max="12522" width="9" style="226" customWidth="1"/>
    <col min="12523" max="12523" width="13.5703125" style="226" customWidth="1"/>
    <col min="12524" max="12524" width="2.85546875" style="226" customWidth="1"/>
    <col min="12525" max="12527" width="10.28515625" style="226" customWidth="1"/>
    <col min="12528" max="12528" width="12.140625" style="226" customWidth="1"/>
    <col min="12529" max="12530" width="7.28515625" style="226" customWidth="1"/>
    <col min="12531" max="12531" width="12.42578125" style="226" customWidth="1"/>
    <col min="12532" max="12532" width="8.7109375" style="226" customWidth="1"/>
    <col min="12533" max="12764" width="9.140625" style="226"/>
    <col min="12765" max="12765" width="35.140625" style="226" customWidth="1"/>
    <col min="12766" max="12766" width="7.85546875" style="226" customWidth="1"/>
    <col min="12767" max="12767" width="23.85546875" style="226" customWidth="1"/>
    <col min="12768" max="12768" width="8.7109375" style="226" customWidth="1"/>
    <col min="12769" max="12769" width="8.5703125" style="226" customWidth="1"/>
    <col min="12770" max="12770" width="7" style="226" customWidth="1"/>
    <col min="12771" max="12771" width="9" style="226" customWidth="1"/>
    <col min="12772" max="12772" width="6.140625" style="226" customWidth="1"/>
    <col min="12773" max="12773" width="6" style="226" customWidth="1"/>
    <col min="12774" max="12775" width="10.28515625" style="226" customWidth="1"/>
    <col min="12776" max="12776" width="6.85546875" style="226" customWidth="1"/>
    <col min="12777" max="12777" width="10.28515625" style="226" customWidth="1"/>
    <col min="12778" max="12778" width="9" style="226" customWidth="1"/>
    <col min="12779" max="12779" width="13.5703125" style="226" customWidth="1"/>
    <col min="12780" max="12780" width="2.85546875" style="226" customWidth="1"/>
    <col min="12781" max="12783" width="10.28515625" style="226" customWidth="1"/>
    <col min="12784" max="12784" width="12.140625" style="226" customWidth="1"/>
    <col min="12785" max="12786" width="7.28515625" style="226" customWidth="1"/>
    <col min="12787" max="12787" width="12.42578125" style="226" customWidth="1"/>
    <col min="12788" max="12788" width="8.7109375" style="226" customWidth="1"/>
    <col min="12789" max="13020" width="9.140625" style="226"/>
    <col min="13021" max="13021" width="35.140625" style="226" customWidth="1"/>
    <col min="13022" max="13022" width="7.85546875" style="226" customWidth="1"/>
    <col min="13023" max="13023" width="23.85546875" style="226" customWidth="1"/>
    <col min="13024" max="13024" width="8.7109375" style="226" customWidth="1"/>
    <col min="13025" max="13025" width="8.5703125" style="226" customWidth="1"/>
    <col min="13026" max="13026" width="7" style="226" customWidth="1"/>
    <col min="13027" max="13027" width="9" style="226" customWidth="1"/>
    <col min="13028" max="13028" width="6.140625" style="226" customWidth="1"/>
    <col min="13029" max="13029" width="6" style="226" customWidth="1"/>
    <col min="13030" max="13031" width="10.28515625" style="226" customWidth="1"/>
    <col min="13032" max="13032" width="6.85546875" style="226" customWidth="1"/>
    <col min="13033" max="13033" width="10.28515625" style="226" customWidth="1"/>
    <col min="13034" max="13034" width="9" style="226" customWidth="1"/>
    <col min="13035" max="13035" width="13.5703125" style="226" customWidth="1"/>
    <col min="13036" max="13036" width="2.85546875" style="226" customWidth="1"/>
    <col min="13037" max="13039" width="10.28515625" style="226" customWidth="1"/>
    <col min="13040" max="13040" width="12.140625" style="226" customWidth="1"/>
    <col min="13041" max="13042" width="7.28515625" style="226" customWidth="1"/>
    <col min="13043" max="13043" width="12.42578125" style="226" customWidth="1"/>
    <col min="13044" max="13044" width="8.7109375" style="226" customWidth="1"/>
    <col min="13045" max="13276" width="9.140625" style="226"/>
    <col min="13277" max="13277" width="35.140625" style="226" customWidth="1"/>
    <col min="13278" max="13278" width="7.85546875" style="226" customWidth="1"/>
    <col min="13279" max="13279" width="23.85546875" style="226" customWidth="1"/>
    <col min="13280" max="13280" width="8.7109375" style="226" customWidth="1"/>
    <col min="13281" max="13281" width="8.5703125" style="226" customWidth="1"/>
    <col min="13282" max="13282" width="7" style="226" customWidth="1"/>
    <col min="13283" max="13283" width="9" style="226" customWidth="1"/>
    <col min="13284" max="13284" width="6.140625" style="226" customWidth="1"/>
    <col min="13285" max="13285" width="6" style="226" customWidth="1"/>
    <col min="13286" max="13287" width="10.28515625" style="226" customWidth="1"/>
    <col min="13288" max="13288" width="6.85546875" style="226" customWidth="1"/>
    <col min="13289" max="13289" width="10.28515625" style="226" customWidth="1"/>
    <col min="13290" max="13290" width="9" style="226" customWidth="1"/>
    <col min="13291" max="13291" width="13.5703125" style="226" customWidth="1"/>
    <col min="13292" max="13292" width="2.85546875" style="226" customWidth="1"/>
    <col min="13293" max="13295" width="10.28515625" style="226" customWidth="1"/>
    <col min="13296" max="13296" width="12.140625" style="226" customWidth="1"/>
    <col min="13297" max="13298" width="7.28515625" style="226" customWidth="1"/>
    <col min="13299" max="13299" width="12.42578125" style="226" customWidth="1"/>
    <col min="13300" max="13300" width="8.7109375" style="226" customWidth="1"/>
    <col min="13301" max="13532" width="9.140625" style="226"/>
    <col min="13533" max="13533" width="35.140625" style="226" customWidth="1"/>
    <col min="13534" max="13534" width="7.85546875" style="226" customWidth="1"/>
    <col min="13535" max="13535" width="23.85546875" style="226" customWidth="1"/>
    <col min="13536" max="13536" width="8.7109375" style="226" customWidth="1"/>
    <col min="13537" max="13537" width="8.5703125" style="226" customWidth="1"/>
    <col min="13538" max="13538" width="7" style="226" customWidth="1"/>
    <col min="13539" max="13539" width="9" style="226" customWidth="1"/>
    <col min="13540" max="13540" width="6.140625" style="226" customWidth="1"/>
    <col min="13541" max="13541" width="6" style="226" customWidth="1"/>
    <col min="13542" max="13543" width="10.28515625" style="226" customWidth="1"/>
    <col min="13544" max="13544" width="6.85546875" style="226" customWidth="1"/>
    <col min="13545" max="13545" width="10.28515625" style="226" customWidth="1"/>
    <col min="13546" max="13546" width="9" style="226" customWidth="1"/>
    <col min="13547" max="13547" width="13.5703125" style="226" customWidth="1"/>
    <col min="13548" max="13548" width="2.85546875" style="226" customWidth="1"/>
    <col min="13549" max="13551" width="10.28515625" style="226" customWidth="1"/>
    <col min="13552" max="13552" width="12.140625" style="226" customWidth="1"/>
    <col min="13553" max="13554" width="7.28515625" style="226" customWidth="1"/>
    <col min="13555" max="13555" width="12.42578125" style="226" customWidth="1"/>
    <col min="13556" max="13556" width="8.7109375" style="226" customWidth="1"/>
    <col min="13557" max="13788" width="9.140625" style="226"/>
    <col min="13789" max="13789" width="35.140625" style="226" customWidth="1"/>
    <col min="13790" max="13790" width="7.85546875" style="226" customWidth="1"/>
    <col min="13791" max="13791" width="23.85546875" style="226" customWidth="1"/>
    <col min="13792" max="13792" width="8.7109375" style="226" customWidth="1"/>
    <col min="13793" max="13793" width="8.5703125" style="226" customWidth="1"/>
    <col min="13794" max="13794" width="7" style="226" customWidth="1"/>
    <col min="13795" max="13795" width="9" style="226" customWidth="1"/>
    <col min="13796" max="13796" width="6.140625" style="226" customWidth="1"/>
    <col min="13797" max="13797" width="6" style="226" customWidth="1"/>
    <col min="13798" max="13799" width="10.28515625" style="226" customWidth="1"/>
    <col min="13800" max="13800" width="6.85546875" style="226" customWidth="1"/>
    <col min="13801" max="13801" width="10.28515625" style="226" customWidth="1"/>
    <col min="13802" max="13802" width="9" style="226" customWidth="1"/>
    <col min="13803" max="13803" width="13.5703125" style="226" customWidth="1"/>
    <col min="13804" max="13804" width="2.85546875" style="226" customWidth="1"/>
    <col min="13805" max="13807" width="10.28515625" style="226" customWidth="1"/>
    <col min="13808" max="13808" width="12.140625" style="226" customWidth="1"/>
    <col min="13809" max="13810" width="7.28515625" style="226" customWidth="1"/>
    <col min="13811" max="13811" width="12.42578125" style="226" customWidth="1"/>
    <col min="13812" max="13812" width="8.7109375" style="226" customWidth="1"/>
    <col min="13813" max="14044" width="9.140625" style="226"/>
    <col min="14045" max="14045" width="35.140625" style="226" customWidth="1"/>
    <col min="14046" max="14046" width="7.85546875" style="226" customWidth="1"/>
    <col min="14047" max="14047" width="23.85546875" style="226" customWidth="1"/>
    <col min="14048" max="14048" width="8.7109375" style="226" customWidth="1"/>
    <col min="14049" max="14049" width="8.5703125" style="226" customWidth="1"/>
    <col min="14050" max="14050" width="7" style="226" customWidth="1"/>
    <col min="14051" max="14051" width="9" style="226" customWidth="1"/>
    <col min="14052" max="14052" width="6.140625" style="226" customWidth="1"/>
    <col min="14053" max="14053" width="6" style="226" customWidth="1"/>
    <col min="14054" max="14055" width="10.28515625" style="226" customWidth="1"/>
    <col min="14056" max="14056" width="6.85546875" style="226" customWidth="1"/>
    <col min="14057" max="14057" width="10.28515625" style="226" customWidth="1"/>
    <col min="14058" max="14058" width="9" style="226" customWidth="1"/>
    <col min="14059" max="14059" width="13.5703125" style="226" customWidth="1"/>
    <col min="14060" max="14060" width="2.85546875" style="226" customWidth="1"/>
    <col min="14061" max="14063" width="10.28515625" style="226" customWidth="1"/>
    <col min="14064" max="14064" width="12.140625" style="226" customWidth="1"/>
    <col min="14065" max="14066" width="7.28515625" style="226" customWidth="1"/>
    <col min="14067" max="14067" width="12.42578125" style="226" customWidth="1"/>
    <col min="14068" max="14068" width="8.7109375" style="226" customWidth="1"/>
    <col min="14069" max="14300" width="9.140625" style="226"/>
    <col min="14301" max="14301" width="35.140625" style="226" customWidth="1"/>
    <col min="14302" max="14302" width="7.85546875" style="226" customWidth="1"/>
    <col min="14303" max="14303" width="23.85546875" style="226" customWidth="1"/>
    <col min="14304" max="14304" width="8.7109375" style="226" customWidth="1"/>
    <col min="14305" max="14305" width="8.5703125" style="226" customWidth="1"/>
    <col min="14306" max="14306" width="7" style="226" customWidth="1"/>
    <col min="14307" max="14307" width="9" style="226" customWidth="1"/>
    <col min="14308" max="14308" width="6.140625" style="226" customWidth="1"/>
    <col min="14309" max="14309" width="6" style="226" customWidth="1"/>
    <col min="14310" max="14311" width="10.28515625" style="226" customWidth="1"/>
    <col min="14312" max="14312" width="6.85546875" style="226" customWidth="1"/>
    <col min="14313" max="14313" width="10.28515625" style="226" customWidth="1"/>
    <col min="14314" max="14314" width="9" style="226" customWidth="1"/>
    <col min="14315" max="14315" width="13.5703125" style="226" customWidth="1"/>
    <col min="14316" max="14316" width="2.85546875" style="226" customWidth="1"/>
    <col min="14317" max="14319" width="10.28515625" style="226" customWidth="1"/>
    <col min="14320" max="14320" width="12.140625" style="226" customWidth="1"/>
    <col min="14321" max="14322" width="7.28515625" style="226" customWidth="1"/>
    <col min="14323" max="14323" width="12.42578125" style="226" customWidth="1"/>
    <col min="14324" max="14324" width="8.7109375" style="226" customWidth="1"/>
    <col min="14325" max="14556" width="9.140625" style="226"/>
    <col min="14557" max="14557" width="35.140625" style="226" customWidth="1"/>
    <col min="14558" max="14558" width="7.85546875" style="226" customWidth="1"/>
    <col min="14559" max="14559" width="23.85546875" style="226" customWidth="1"/>
    <col min="14560" max="14560" width="8.7109375" style="226" customWidth="1"/>
    <col min="14561" max="14561" width="8.5703125" style="226" customWidth="1"/>
    <col min="14562" max="14562" width="7" style="226" customWidth="1"/>
    <col min="14563" max="14563" width="9" style="226" customWidth="1"/>
    <col min="14564" max="14564" width="6.140625" style="226" customWidth="1"/>
    <col min="14565" max="14565" width="6" style="226" customWidth="1"/>
    <col min="14566" max="14567" width="10.28515625" style="226" customWidth="1"/>
    <col min="14568" max="14568" width="6.85546875" style="226" customWidth="1"/>
    <col min="14569" max="14569" width="10.28515625" style="226" customWidth="1"/>
    <col min="14570" max="14570" width="9" style="226" customWidth="1"/>
    <col min="14571" max="14571" width="13.5703125" style="226" customWidth="1"/>
    <col min="14572" max="14572" width="2.85546875" style="226" customWidth="1"/>
    <col min="14573" max="14575" width="10.28515625" style="226" customWidth="1"/>
    <col min="14576" max="14576" width="12.140625" style="226" customWidth="1"/>
    <col min="14577" max="14578" width="7.28515625" style="226" customWidth="1"/>
    <col min="14579" max="14579" width="12.42578125" style="226" customWidth="1"/>
    <col min="14580" max="14580" width="8.7109375" style="226" customWidth="1"/>
    <col min="14581" max="14812" width="9.140625" style="226"/>
    <col min="14813" max="14813" width="35.140625" style="226" customWidth="1"/>
    <col min="14814" max="14814" width="7.85546875" style="226" customWidth="1"/>
    <col min="14815" max="14815" width="23.85546875" style="226" customWidth="1"/>
    <col min="14816" max="14816" width="8.7109375" style="226" customWidth="1"/>
    <col min="14817" max="14817" width="8.5703125" style="226" customWidth="1"/>
    <col min="14818" max="14818" width="7" style="226" customWidth="1"/>
    <col min="14819" max="14819" width="9" style="226" customWidth="1"/>
    <col min="14820" max="14820" width="6.140625" style="226" customWidth="1"/>
    <col min="14821" max="14821" width="6" style="226" customWidth="1"/>
    <col min="14822" max="14823" width="10.28515625" style="226" customWidth="1"/>
    <col min="14824" max="14824" width="6.85546875" style="226" customWidth="1"/>
    <col min="14825" max="14825" width="10.28515625" style="226" customWidth="1"/>
    <col min="14826" max="14826" width="9" style="226" customWidth="1"/>
    <col min="14827" max="14827" width="13.5703125" style="226" customWidth="1"/>
    <col min="14828" max="14828" width="2.85546875" style="226" customWidth="1"/>
    <col min="14829" max="14831" width="10.28515625" style="226" customWidth="1"/>
    <col min="14832" max="14832" width="12.140625" style="226" customWidth="1"/>
    <col min="14833" max="14834" width="7.28515625" style="226" customWidth="1"/>
    <col min="14835" max="14835" width="12.42578125" style="226" customWidth="1"/>
    <col min="14836" max="14836" width="8.7109375" style="226" customWidth="1"/>
    <col min="14837" max="15068" width="9.140625" style="226"/>
    <col min="15069" max="15069" width="35.140625" style="226" customWidth="1"/>
    <col min="15070" max="15070" width="7.85546875" style="226" customWidth="1"/>
    <col min="15071" max="15071" width="23.85546875" style="226" customWidth="1"/>
    <col min="15072" max="15072" width="8.7109375" style="226" customWidth="1"/>
    <col min="15073" max="15073" width="8.5703125" style="226" customWidth="1"/>
    <col min="15074" max="15074" width="7" style="226" customWidth="1"/>
    <col min="15075" max="15075" width="9" style="226" customWidth="1"/>
    <col min="15076" max="15076" width="6.140625" style="226" customWidth="1"/>
    <col min="15077" max="15077" width="6" style="226" customWidth="1"/>
    <col min="15078" max="15079" width="10.28515625" style="226" customWidth="1"/>
    <col min="15080" max="15080" width="6.85546875" style="226" customWidth="1"/>
    <col min="15081" max="15081" width="10.28515625" style="226" customWidth="1"/>
    <col min="15082" max="15082" width="9" style="226" customWidth="1"/>
    <col min="15083" max="15083" width="13.5703125" style="226" customWidth="1"/>
    <col min="15084" max="15084" width="2.85546875" style="226" customWidth="1"/>
    <col min="15085" max="15087" width="10.28515625" style="226" customWidth="1"/>
    <col min="15088" max="15088" width="12.140625" style="226" customWidth="1"/>
    <col min="15089" max="15090" width="7.28515625" style="226" customWidth="1"/>
    <col min="15091" max="15091" width="12.42578125" style="226" customWidth="1"/>
    <col min="15092" max="15092" width="8.7109375" style="226" customWidth="1"/>
    <col min="15093" max="15324" width="9.140625" style="226"/>
    <col min="15325" max="15325" width="35.140625" style="226" customWidth="1"/>
    <col min="15326" max="15326" width="7.85546875" style="226" customWidth="1"/>
    <col min="15327" max="15327" width="23.85546875" style="226" customWidth="1"/>
    <col min="15328" max="15328" width="8.7109375" style="226" customWidth="1"/>
    <col min="15329" max="15329" width="8.5703125" style="226" customWidth="1"/>
    <col min="15330" max="15330" width="7" style="226" customWidth="1"/>
    <col min="15331" max="15331" width="9" style="226" customWidth="1"/>
    <col min="15332" max="15332" width="6.140625" style="226" customWidth="1"/>
    <col min="15333" max="15333" width="6" style="226" customWidth="1"/>
    <col min="15334" max="15335" width="10.28515625" style="226" customWidth="1"/>
    <col min="15336" max="15336" width="6.85546875" style="226" customWidth="1"/>
    <col min="15337" max="15337" width="10.28515625" style="226" customWidth="1"/>
    <col min="15338" max="15338" width="9" style="226" customWidth="1"/>
    <col min="15339" max="15339" width="13.5703125" style="226" customWidth="1"/>
    <col min="15340" max="15340" width="2.85546875" style="226" customWidth="1"/>
    <col min="15341" max="15343" width="10.28515625" style="226" customWidth="1"/>
    <col min="15344" max="15344" width="12.140625" style="226" customWidth="1"/>
    <col min="15345" max="15346" width="7.28515625" style="226" customWidth="1"/>
    <col min="15347" max="15347" width="12.42578125" style="226" customWidth="1"/>
    <col min="15348" max="15348" width="8.7109375" style="226" customWidth="1"/>
    <col min="15349" max="15580" width="9.140625" style="226"/>
    <col min="15581" max="15581" width="35.140625" style="226" customWidth="1"/>
    <col min="15582" max="15582" width="7.85546875" style="226" customWidth="1"/>
    <col min="15583" max="15583" width="23.85546875" style="226" customWidth="1"/>
    <col min="15584" max="15584" width="8.7109375" style="226" customWidth="1"/>
    <col min="15585" max="15585" width="8.5703125" style="226" customWidth="1"/>
    <col min="15586" max="15586" width="7" style="226" customWidth="1"/>
    <col min="15587" max="15587" width="9" style="226" customWidth="1"/>
    <col min="15588" max="15588" width="6.140625" style="226" customWidth="1"/>
    <col min="15589" max="15589" width="6" style="226" customWidth="1"/>
    <col min="15590" max="15591" width="10.28515625" style="226" customWidth="1"/>
    <col min="15592" max="15592" width="6.85546875" style="226" customWidth="1"/>
    <col min="15593" max="15593" width="10.28515625" style="226" customWidth="1"/>
    <col min="15594" max="15594" width="9" style="226" customWidth="1"/>
    <col min="15595" max="15595" width="13.5703125" style="226" customWidth="1"/>
    <col min="15596" max="15596" width="2.85546875" style="226" customWidth="1"/>
    <col min="15597" max="15599" width="10.28515625" style="226" customWidth="1"/>
    <col min="15600" max="15600" width="12.140625" style="226" customWidth="1"/>
    <col min="15601" max="15602" width="7.28515625" style="226" customWidth="1"/>
    <col min="15603" max="15603" width="12.42578125" style="226" customWidth="1"/>
    <col min="15604" max="15604" width="8.7109375" style="226" customWidth="1"/>
    <col min="15605" max="15836" width="9.140625" style="226"/>
    <col min="15837" max="15837" width="35.140625" style="226" customWidth="1"/>
    <col min="15838" max="15838" width="7.85546875" style="226" customWidth="1"/>
    <col min="15839" max="15839" width="23.85546875" style="226" customWidth="1"/>
    <col min="15840" max="15840" width="8.7109375" style="226" customWidth="1"/>
    <col min="15841" max="15841" width="8.5703125" style="226" customWidth="1"/>
    <col min="15842" max="15842" width="7" style="226" customWidth="1"/>
    <col min="15843" max="15843" width="9" style="226" customWidth="1"/>
    <col min="15844" max="15844" width="6.140625" style="226" customWidth="1"/>
    <col min="15845" max="15845" width="6" style="226" customWidth="1"/>
    <col min="15846" max="15847" width="10.28515625" style="226" customWidth="1"/>
    <col min="15848" max="15848" width="6.85546875" style="226" customWidth="1"/>
    <col min="15849" max="15849" width="10.28515625" style="226" customWidth="1"/>
    <col min="15850" max="15850" width="9" style="226" customWidth="1"/>
    <col min="15851" max="15851" width="13.5703125" style="226" customWidth="1"/>
    <col min="15852" max="15852" width="2.85546875" style="226" customWidth="1"/>
    <col min="15853" max="15855" width="10.28515625" style="226" customWidth="1"/>
    <col min="15856" max="15856" width="12.140625" style="226" customWidth="1"/>
    <col min="15857" max="15858" width="7.28515625" style="226" customWidth="1"/>
    <col min="15859" max="15859" width="12.42578125" style="226" customWidth="1"/>
    <col min="15860" max="15860" width="8.7109375" style="226" customWidth="1"/>
    <col min="15861" max="16092" width="9.140625" style="226"/>
    <col min="16093" max="16093" width="35.140625" style="226" customWidth="1"/>
    <col min="16094" max="16094" width="7.85546875" style="226" customWidth="1"/>
    <col min="16095" max="16095" width="23.85546875" style="226" customWidth="1"/>
    <col min="16096" max="16096" width="8.7109375" style="226" customWidth="1"/>
    <col min="16097" max="16097" width="8.5703125" style="226" customWidth="1"/>
    <col min="16098" max="16098" width="7" style="226" customWidth="1"/>
    <col min="16099" max="16099" width="9" style="226" customWidth="1"/>
    <col min="16100" max="16100" width="6.140625" style="226" customWidth="1"/>
    <col min="16101" max="16101" width="6" style="226" customWidth="1"/>
    <col min="16102" max="16103" width="10.28515625" style="226" customWidth="1"/>
    <col min="16104" max="16104" width="6.85546875" style="226" customWidth="1"/>
    <col min="16105" max="16105" width="10.28515625" style="226" customWidth="1"/>
    <col min="16106" max="16106" width="9" style="226" customWidth="1"/>
    <col min="16107" max="16107" width="13.5703125" style="226" customWidth="1"/>
    <col min="16108" max="16108" width="2.85546875" style="226" customWidth="1"/>
    <col min="16109" max="16111" width="10.28515625" style="226" customWidth="1"/>
    <col min="16112" max="16112" width="12.140625" style="226" customWidth="1"/>
    <col min="16113" max="16114" width="7.28515625" style="226" customWidth="1"/>
    <col min="16115" max="16115" width="12.42578125" style="226" customWidth="1"/>
    <col min="16116" max="16116" width="8.7109375" style="226" customWidth="1"/>
    <col min="16117" max="16384" width="9.140625" style="226"/>
  </cols>
  <sheetData>
    <row r="1" spans="1:14" s="345" customFormat="1" ht="15.75" x14ac:dyDescent="0.25">
      <c r="A1" s="343" t="s">
        <v>91</v>
      </c>
      <c r="B1" s="343"/>
      <c r="C1" s="343"/>
      <c r="D1" s="343"/>
      <c r="E1" s="343"/>
      <c r="F1" s="343"/>
      <c r="G1" s="343"/>
      <c r="H1" s="343"/>
      <c r="I1" s="343"/>
      <c r="J1" s="343"/>
      <c r="K1" s="343"/>
      <c r="L1" s="343"/>
      <c r="M1" s="343"/>
      <c r="N1" s="343"/>
    </row>
    <row r="2" spans="1:14" ht="12.75" customHeight="1" thickBot="1" x14ac:dyDescent="0.3">
      <c r="A2" s="343"/>
      <c r="B2" s="343"/>
      <c r="C2" s="343"/>
      <c r="D2" s="343"/>
      <c r="E2" s="343"/>
      <c r="F2" s="343"/>
      <c r="G2" s="343"/>
      <c r="H2" s="343"/>
      <c r="I2" s="343"/>
      <c r="J2" s="343"/>
      <c r="K2" s="343"/>
      <c r="L2" s="343"/>
      <c r="M2" s="343"/>
      <c r="N2" s="343"/>
    </row>
    <row r="3" spans="1:14" ht="21.75" customHeight="1" x14ac:dyDescent="0.2">
      <c r="A3" s="491" t="s">
        <v>30</v>
      </c>
      <c r="B3" s="486" t="s">
        <v>272</v>
      </c>
      <c r="C3" s="486" t="s">
        <v>31</v>
      </c>
      <c r="D3" s="486"/>
      <c r="E3" s="486"/>
      <c r="F3" s="486" t="s">
        <v>32</v>
      </c>
      <c r="G3" s="486"/>
      <c r="H3" s="486"/>
      <c r="I3" s="486" t="s">
        <v>33</v>
      </c>
      <c r="J3" s="486"/>
      <c r="K3" s="486"/>
      <c r="L3" s="549">
        <v>0.16666666666666666</v>
      </c>
      <c r="M3" s="549">
        <v>0.41666666666666669</v>
      </c>
      <c r="N3" s="551">
        <v>0.875</v>
      </c>
    </row>
    <row r="4" spans="1:14" ht="19.5" customHeight="1" x14ac:dyDescent="0.2">
      <c r="A4" s="492"/>
      <c r="B4" s="487"/>
      <c r="C4" s="487" t="s">
        <v>94</v>
      </c>
      <c r="D4" s="487" t="s">
        <v>34</v>
      </c>
      <c r="E4" s="487"/>
      <c r="F4" s="487" t="s">
        <v>94</v>
      </c>
      <c r="G4" s="487" t="s">
        <v>34</v>
      </c>
      <c r="H4" s="487"/>
      <c r="I4" s="487" t="s">
        <v>94</v>
      </c>
      <c r="J4" s="487" t="s">
        <v>34</v>
      </c>
      <c r="K4" s="487"/>
      <c r="L4" s="550"/>
      <c r="M4" s="550"/>
      <c r="N4" s="552"/>
    </row>
    <row r="5" spans="1:14" ht="42" customHeight="1" thickBot="1" x14ac:dyDescent="0.25">
      <c r="A5" s="493"/>
      <c r="B5" s="488"/>
      <c r="C5" s="488"/>
      <c r="D5" s="441" t="s">
        <v>95</v>
      </c>
      <c r="E5" s="441" t="s">
        <v>35</v>
      </c>
      <c r="F5" s="488"/>
      <c r="G5" s="441" t="s">
        <v>95</v>
      </c>
      <c r="H5" s="441" t="s">
        <v>35</v>
      </c>
      <c r="I5" s="488"/>
      <c r="J5" s="441" t="s">
        <v>95</v>
      </c>
      <c r="K5" s="441" t="s">
        <v>35</v>
      </c>
      <c r="L5" s="441" t="s">
        <v>68</v>
      </c>
      <c r="M5" s="441" t="s">
        <v>68</v>
      </c>
      <c r="N5" s="380" t="s">
        <v>68</v>
      </c>
    </row>
    <row r="6" spans="1:14" ht="16.5" thickBot="1" x14ac:dyDescent="0.25">
      <c r="A6" s="388">
        <v>1</v>
      </c>
      <c r="B6" s="389">
        <v>2</v>
      </c>
      <c r="C6" s="389">
        <v>3</v>
      </c>
      <c r="D6" s="389">
        <v>4</v>
      </c>
      <c r="E6" s="389">
        <v>5</v>
      </c>
      <c r="F6" s="389">
        <v>6</v>
      </c>
      <c r="G6" s="389">
        <v>7</v>
      </c>
      <c r="H6" s="389">
        <v>8</v>
      </c>
      <c r="I6" s="389">
        <v>9</v>
      </c>
      <c r="J6" s="389">
        <v>10</v>
      </c>
      <c r="K6" s="389">
        <v>11</v>
      </c>
      <c r="L6" s="389">
        <v>12</v>
      </c>
      <c r="M6" s="389">
        <v>13</v>
      </c>
      <c r="N6" s="390">
        <v>14</v>
      </c>
    </row>
    <row r="7" spans="1:14" ht="15.75" customHeight="1" x14ac:dyDescent="0.2">
      <c r="A7" s="481" t="s">
        <v>415</v>
      </c>
      <c r="B7" s="282" t="s">
        <v>450</v>
      </c>
      <c r="C7" s="489" t="s">
        <v>36</v>
      </c>
      <c r="D7" s="489" t="s">
        <v>337</v>
      </c>
      <c r="E7" s="489">
        <v>49.2</v>
      </c>
      <c r="F7" s="543"/>
      <c r="G7" s="543"/>
      <c r="H7" s="543"/>
      <c r="I7" s="546">
        <v>83</v>
      </c>
      <c r="J7" s="295">
        <v>201</v>
      </c>
      <c r="K7" s="280">
        <v>49.8</v>
      </c>
      <c r="L7" s="513">
        <v>0.5</v>
      </c>
      <c r="M7" s="513">
        <v>0.8</v>
      </c>
      <c r="N7" s="548">
        <v>0.8</v>
      </c>
    </row>
    <row r="8" spans="1:14" x14ac:dyDescent="0.2">
      <c r="A8" s="481"/>
      <c r="B8" s="283" t="s">
        <v>451</v>
      </c>
      <c r="C8" s="483"/>
      <c r="D8" s="483"/>
      <c r="E8" s="483"/>
      <c r="F8" s="544"/>
      <c r="G8" s="544"/>
      <c r="H8" s="544"/>
      <c r="I8" s="547"/>
      <c r="J8" s="57">
        <v>200</v>
      </c>
      <c r="K8" s="347">
        <v>49.8</v>
      </c>
      <c r="L8" s="514"/>
      <c r="M8" s="514"/>
      <c r="N8" s="548"/>
    </row>
    <row r="9" spans="1:14" x14ac:dyDescent="0.2">
      <c r="A9" s="481"/>
      <c r="B9" s="284" t="s">
        <v>452</v>
      </c>
      <c r="C9" s="483"/>
      <c r="D9" s="483"/>
      <c r="E9" s="483"/>
      <c r="F9" s="544"/>
      <c r="G9" s="544"/>
      <c r="H9" s="544"/>
      <c r="I9" s="547"/>
      <c r="J9" s="298">
        <v>199</v>
      </c>
      <c r="K9" s="349">
        <v>49.8</v>
      </c>
      <c r="L9" s="515"/>
      <c r="M9" s="515"/>
      <c r="N9" s="548"/>
    </row>
    <row r="10" spans="1:14" ht="12.75" customHeight="1" x14ac:dyDescent="0.2">
      <c r="A10" s="481" t="s">
        <v>335</v>
      </c>
      <c r="B10" s="262" t="s">
        <v>511</v>
      </c>
      <c r="C10" s="483"/>
      <c r="D10" s="483"/>
      <c r="E10" s="483"/>
      <c r="F10" s="544"/>
      <c r="G10" s="544"/>
      <c r="H10" s="544"/>
      <c r="I10" s="495">
        <v>82</v>
      </c>
      <c r="J10" s="262">
        <v>194</v>
      </c>
      <c r="K10" s="262">
        <v>49.8</v>
      </c>
      <c r="L10" s="513">
        <v>0.5</v>
      </c>
      <c r="M10" s="513">
        <v>0.9</v>
      </c>
      <c r="N10" s="548">
        <v>0.8</v>
      </c>
    </row>
    <row r="11" spans="1:14" ht="12.75" customHeight="1" x14ac:dyDescent="0.2">
      <c r="A11" s="481"/>
      <c r="B11" s="316" t="s">
        <v>512</v>
      </c>
      <c r="C11" s="483"/>
      <c r="D11" s="483"/>
      <c r="E11" s="483"/>
      <c r="F11" s="544"/>
      <c r="G11" s="544"/>
      <c r="H11" s="544"/>
      <c r="I11" s="507"/>
      <c r="J11" s="316">
        <v>193</v>
      </c>
      <c r="K11" s="316">
        <v>49.8</v>
      </c>
      <c r="L11" s="514"/>
      <c r="M11" s="514"/>
      <c r="N11" s="548"/>
    </row>
    <row r="12" spans="1:14" ht="12.75" customHeight="1" x14ac:dyDescent="0.2">
      <c r="A12" s="481"/>
      <c r="B12" s="316" t="s">
        <v>336</v>
      </c>
      <c r="C12" s="483"/>
      <c r="D12" s="483"/>
      <c r="E12" s="483"/>
      <c r="F12" s="544"/>
      <c r="G12" s="544"/>
      <c r="H12" s="544"/>
      <c r="I12" s="507"/>
      <c r="J12" s="316">
        <v>192</v>
      </c>
      <c r="K12" s="316">
        <v>49.8</v>
      </c>
      <c r="L12" s="514"/>
      <c r="M12" s="514"/>
      <c r="N12" s="548"/>
    </row>
    <row r="13" spans="1:14" ht="12.75" customHeight="1" x14ac:dyDescent="0.2">
      <c r="A13" s="481"/>
      <c r="B13" s="265" t="s">
        <v>338</v>
      </c>
      <c r="C13" s="483"/>
      <c r="D13" s="483"/>
      <c r="E13" s="483"/>
      <c r="F13" s="544"/>
      <c r="G13" s="544"/>
      <c r="H13" s="544"/>
      <c r="I13" s="507"/>
      <c r="J13" s="265">
        <v>191</v>
      </c>
      <c r="K13" s="316">
        <v>49.8</v>
      </c>
      <c r="L13" s="514"/>
      <c r="M13" s="514"/>
      <c r="N13" s="548"/>
    </row>
    <row r="14" spans="1:14" ht="12.75" customHeight="1" x14ac:dyDescent="0.2">
      <c r="A14" s="481"/>
      <c r="B14" s="265" t="s">
        <v>339</v>
      </c>
      <c r="C14" s="483"/>
      <c r="D14" s="483"/>
      <c r="E14" s="483"/>
      <c r="F14" s="544"/>
      <c r="G14" s="544"/>
      <c r="H14" s="544"/>
      <c r="I14" s="507"/>
      <c r="J14" s="265">
        <v>190</v>
      </c>
      <c r="K14" s="316">
        <v>49.8</v>
      </c>
      <c r="L14" s="514"/>
      <c r="M14" s="514"/>
      <c r="N14" s="548"/>
    </row>
    <row r="15" spans="1:14" ht="12.75" customHeight="1" x14ac:dyDescent="0.2">
      <c r="A15" s="481"/>
      <c r="B15" s="266" t="s">
        <v>340</v>
      </c>
      <c r="C15" s="483"/>
      <c r="D15" s="483"/>
      <c r="E15" s="483"/>
      <c r="F15" s="544"/>
      <c r="G15" s="544"/>
      <c r="H15" s="544"/>
      <c r="I15" s="507"/>
      <c r="J15" s="266">
        <v>189</v>
      </c>
      <c r="K15" s="429">
        <v>49.8</v>
      </c>
      <c r="L15" s="515"/>
      <c r="M15" s="515"/>
      <c r="N15" s="548"/>
    </row>
    <row r="16" spans="1:14" x14ac:dyDescent="0.2">
      <c r="A16" s="481" t="s">
        <v>108</v>
      </c>
      <c r="B16" s="262" t="s">
        <v>142</v>
      </c>
      <c r="C16" s="483"/>
      <c r="D16" s="483"/>
      <c r="E16" s="483"/>
      <c r="F16" s="544"/>
      <c r="G16" s="544"/>
      <c r="H16" s="544"/>
      <c r="I16" s="495">
        <v>81</v>
      </c>
      <c r="J16" s="279">
        <v>184</v>
      </c>
      <c r="K16" s="262">
        <v>49.8</v>
      </c>
      <c r="L16" s="280">
        <v>0.5</v>
      </c>
      <c r="M16" s="280">
        <v>0.7</v>
      </c>
      <c r="N16" s="352">
        <v>0.7</v>
      </c>
    </row>
    <row r="17" spans="1:14" x14ac:dyDescent="0.2">
      <c r="A17" s="481"/>
      <c r="B17" s="261" t="s">
        <v>143</v>
      </c>
      <c r="C17" s="483"/>
      <c r="D17" s="483"/>
      <c r="E17" s="483"/>
      <c r="F17" s="544"/>
      <c r="G17" s="544"/>
      <c r="H17" s="544"/>
      <c r="I17" s="507"/>
      <c r="J17" s="281">
        <v>183</v>
      </c>
      <c r="K17" s="266">
        <v>49.8</v>
      </c>
      <c r="L17" s="349">
        <v>0.7</v>
      </c>
      <c r="M17" s="349">
        <v>1.3</v>
      </c>
      <c r="N17" s="432">
        <v>1.1000000000000001</v>
      </c>
    </row>
    <row r="18" spans="1:14" x14ac:dyDescent="0.2">
      <c r="A18" s="481" t="s">
        <v>177</v>
      </c>
      <c r="B18" s="262" t="s">
        <v>513</v>
      </c>
      <c r="C18" s="483"/>
      <c r="D18" s="483"/>
      <c r="E18" s="483"/>
      <c r="F18" s="544"/>
      <c r="G18" s="544"/>
      <c r="H18" s="544"/>
      <c r="I18" s="495">
        <v>80</v>
      </c>
      <c r="J18" s="263">
        <v>178</v>
      </c>
      <c r="K18" s="346">
        <v>49.8</v>
      </c>
      <c r="L18" s="525">
        <v>0.7</v>
      </c>
      <c r="M18" s="525">
        <v>1.2</v>
      </c>
      <c r="N18" s="553">
        <v>1.2</v>
      </c>
    </row>
    <row r="19" spans="1:14" x14ac:dyDescent="0.2">
      <c r="A19" s="481"/>
      <c r="B19" s="264" t="s">
        <v>197</v>
      </c>
      <c r="C19" s="483"/>
      <c r="D19" s="483"/>
      <c r="E19" s="483"/>
      <c r="F19" s="544"/>
      <c r="G19" s="544"/>
      <c r="H19" s="544"/>
      <c r="I19" s="494"/>
      <c r="J19" s="111">
        <v>177</v>
      </c>
      <c r="K19" s="350">
        <v>49.8</v>
      </c>
      <c r="L19" s="526"/>
      <c r="M19" s="526"/>
      <c r="N19" s="553"/>
    </row>
    <row r="20" spans="1:14" x14ac:dyDescent="0.2">
      <c r="A20" s="481"/>
      <c r="B20" s="264" t="s">
        <v>198</v>
      </c>
      <c r="C20" s="483"/>
      <c r="D20" s="483"/>
      <c r="E20" s="483"/>
      <c r="F20" s="544"/>
      <c r="G20" s="544"/>
      <c r="H20" s="544"/>
      <c r="I20" s="494"/>
      <c r="J20" s="111">
        <v>176</v>
      </c>
      <c r="K20" s="350">
        <v>49.8</v>
      </c>
      <c r="L20" s="526"/>
      <c r="M20" s="526"/>
      <c r="N20" s="553"/>
    </row>
    <row r="21" spans="1:14" x14ac:dyDescent="0.2">
      <c r="A21" s="481"/>
      <c r="B21" s="264" t="s">
        <v>330</v>
      </c>
      <c r="C21" s="483"/>
      <c r="D21" s="483"/>
      <c r="E21" s="483"/>
      <c r="F21" s="544"/>
      <c r="G21" s="544"/>
      <c r="H21" s="544"/>
      <c r="I21" s="494"/>
      <c r="J21" s="111">
        <v>175</v>
      </c>
      <c r="K21" s="350">
        <v>49.8</v>
      </c>
      <c r="L21" s="526"/>
      <c r="M21" s="526"/>
      <c r="N21" s="553"/>
    </row>
    <row r="22" spans="1:14" x14ac:dyDescent="0.2">
      <c r="A22" s="481"/>
      <c r="B22" s="265" t="s">
        <v>199</v>
      </c>
      <c r="C22" s="483"/>
      <c r="D22" s="483"/>
      <c r="E22" s="483"/>
      <c r="F22" s="544"/>
      <c r="G22" s="544"/>
      <c r="H22" s="544"/>
      <c r="I22" s="494"/>
      <c r="J22" s="57">
        <v>174</v>
      </c>
      <c r="K22" s="350">
        <v>49.8</v>
      </c>
      <c r="L22" s="526"/>
      <c r="M22" s="526"/>
      <c r="N22" s="553"/>
    </row>
    <row r="23" spans="1:14" x14ac:dyDescent="0.2">
      <c r="A23" s="481"/>
      <c r="B23" s="197" t="s">
        <v>200</v>
      </c>
      <c r="C23" s="483"/>
      <c r="D23" s="483"/>
      <c r="E23" s="483"/>
      <c r="F23" s="544"/>
      <c r="G23" s="544"/>
      <c r="H23" s="544"/>
      <c r="I23" s="494"/>
      <c r="J23" s="114">
        <v>173</v>
      </c>
      <c r="K23" s="350">
        <v>49.8</v>
      </c>
      <c r="L23" s="526"/>
      <c r="M23" s="526"/>
      <c r="N23" s="553"/>
    </row>
    <row r="24" spans="1:14" x14ac:dyDescent="0.2">
      <c r="A24" s="481"/>
      <c r="B24" s="197" t="s">
        <v>201</v>
      </c>
      <c r="C24" s="483"/>
      <c r="D24" s="483"/>
      <c r="E24" s="483"/>
      <c r="F24" s="544"/>
      <c r="G24" s="544"/>
      <c r="H24" s="544"/>
      <c r="I24" s="494"/>
      <c r="J24" s="114">
        <v>172</v>
      </c>
      <c r="K24" s="350">
        <v>49.8</v>
      </c>
      <c r="L24" s="526"/>
      <c r="M24" s="526"/>
      <c r="N24" s="553"/>
    </row>
    <row r="25" spans="1:14" x14ac:dyDescent="0.2">
      <c r="A25" s="481"/>
      <c r="B25" s="266" t="s">
        <v>202</v>
      </c>
      <c r="C25" s="483"/>
      <c r="D25" s="483"/>
      <c r="E25" s="483"/>
      <c r="F25" s="544"/>
      <c r="G25" s="544"/>
      <c r="H25" s="544"/>
      <c r="I25" s="494"/>
      <c r="J25" s="267">
        <v>171</v>
      </c>
      <c r="K25" s="351">
        <v>49.8</v>
      </c>
      <c r="L25" s="535"/>
      <c r="M25" s="535"/>
      <c r="N25" s="553"/>
    </row>
    <row r="26" spans="1:14" x14ac:dyDescent="0.2">
      <c r="A26" s="481" t="s">
        <v>292</v>
      </c>
      <c r="B26" s="262" t="s">
        <v>304</v>
      </c>
      <c r="C26" s="483"/>
      <c r="D26" s="483"/>
      <c r="E26" s="483"/>
      <c r="F26" s="544"/>
      <c r="G26" s="544"/>
      <c r="H26" s="544"/>
      <c r="I26" s="495">
        <v>79</v>
      </c>
      <c r="J26" s="268">
        <v>166</v>
      </c>
      <c r="K26" s="346">
        <v>49.8</v>
      </c>
      <c r="L26" s="525">
        <v>0.4</v>
      </c>
      <c r="M26" s="525">
        <v>0.6</v>
      </c>
      <c r="N26" s="553">
        <v>0.6</v>
      </c>
    </row>
    <row r="27" spans="1:14" x14ac:dyDescent="0.2">
      <c r="A27" s="481"/>
      <c r="B27" s="265" t="s">
        <v>305</v>
      </c>
      <c r="C27" s="483"/>
      <c r="D27" s="483"/>
      <c r="E27" s="483"/>
      <c r="F27" s="544"/>
      <c r="G27" s="544"/>
      <c r="H27" s="544"/>
      <c r="I27" s="494"/>
      <c r="J27" s="222">
        <v>165</v>
      </c>
      <c r="K27" s="350">
        <v>49.8</v>
      </c>
      <c r="L27" s="526"/>
      <c r="M27" s="526"/>
      <c r="N27" s="553"/>
    </row>
    <row r="28" spans="1:14" x14ac:dyDescent="0.2">
      <c r="A28" s="481"/>
      <c r="B28" s="266" t="s">
        <v>306</v>
      </c>
      <c r="C28" s="483"/>
      <c r="D28" s="483"/>
      <c r="E28" s="483"/>
      <c r="F28" s="544"/>
      <c r="G28" s="544"/>
      <c r="H28" s="544"/>
      <c r="I28" s="494"/>
      <c r="J28" s="269">
        <v>164</v>
      </c>
      <c r="K28" s="351">
        <v>49.8</v>
      </c>
      <c r="L28" s="535"/>
      <c r="M28" s="535"/>
      <c r="N28" s="553"/>
    </row>
    <row r="29" spans="1:14" x14ac:dyDescent="0.2">
      <c r="A29" s="481" t="s">
        <v>119</v>
      </c>
      <c r="B29" s="270" t="s">
        <v>164</v>
      </c>
      <c r="C29" s="483"/>
      <c r="D29" s="483"/>
      <c r="E29" s="483"/>
      <c r="F29" s="544"/>
      <c r="G29" s="544"/>
      <c r="H29" s="544"/>
      <c r="I29" s="495">
        <v>78</v>
      </c>
      <c r="J29" s="271">
        <v>159</v>
      </c>
      <c r="K29" s="272">
        <v>49.8</v>
      </c>
      <c r="L29" s="513">
        <v>1.2</v>
      </c>
      <c r="M29" s="513">
        <v>2</v>
      </c>
      <c r="N29" s="548">
        <v>1.9</v>
      </c>
    </row>
    <row r="30" spans="1:14" x14ac:dyDescent="0.2">
      <c r="A30" s="481"/>
      <c r="B30" s="264" t="s">
        <v>165</v>
      </c>
      <c r="C30" s="483"/>
      <c r="D30" s="483"/>
      <c r="E30" s="483"/>
      <c r="F30" s="544"/>
      <c r="G30" s="544"/>
      <c r="H30" s="544"/>
      <c r="I30" s="494"/>
      <c r="J30" s="273">
        <v>158</v>
      </c>
      <c r="K30" s="274">
        <v>49.8</v>
      </c>
      <c r="L30" s="514"/>
      <c r="M30" s="514"/>
      <c r="N30" s="548"/>
    </row>
    <row r="31" spans="1:14" x14ac:dyDescent="0.2">
      <c r="A31" s="481"/>
      <c r="B31" s="264" t="s">
        <v>166</v>
      </c>
      <c r="C31" s="483"/>
      <c r="D31" s="483"/>
      <c r="E31" s="483"/>
      <c r="F31" s="544"/>
      <c r="G31" s="544"/>
      <c r="H31" s="544"/>
      <c r="I31" s="494"/>
      <c r="J31" s="273">
        <v>157</v>
      </c>
      <c r="K31" s="274">
        <v>49.8</v>
      </c>
      <c r="L31" s="514"/>
      <c r="M31" s="514"/>
      <c r="N31" s="548"/>
    </row>
    <row r="32" spans="1:14" x14ac:dyDescent="0.2">
      <c r="A32" s="481"/>
      <c r="B32" s="264" t="s">
        <v>167</v>
      </c>
      <c r="C32" s="483"/>
      <c r="D32" s="483"/>
      <c r="E32" s="483"/>
      <c r="F32" s="544"/>
      <c r="G32" s="544"/>
      <c r="H32" s="544"/>
      <c r="I32" s="494"/>
      <c r="J32" s="273">
        <v>156</v>
      </c>
      <c r="K32" s="274">
        <v>49.8</v>
      </c>
      <c r="L32" s="514"/>
      <c r="M32" s="514"/>
      <c r="N32" s="548"/>
    </row>
    <row r="33" spans="1:14" x14ac:dyDescent="0.2">
      <c r="A33" s="481"/>
      <c r="B33" s="264" t="s">
        <v>168</v>
      </c>
      <c r="C33" s="483"/>
      <c r="D33" s="483"/>
      <c r="E33" s="483"/>
      <c r="F33" s="544"/>
      <c r="G33" s="544"/>
      <c r="H33" s="544"/>
      <c r="I33" s="494"/>
      <c r="J33" s="273">
        <v>155</v>
      </c>
      <c r="K33" s="274">
        <v>49.8</v>
      </c>
      <c r="L33" s="514"/>
      <c r="M33" s="514"/>
      <c r="N33" s="548"/>
    </row>
    <row r="34" spans="1:14" x14ac:dyDescent="0.2">
      <c r="A34" s="481"/>
      <c r="B34" s="264" t="s">
        <v>169</v>
      </c>
      <c r="C34" s="483"/>
      <c r="D34" s="483"/>
      <c r="E34" s="483"/>
      <c r="F34" s="544"/>
      <c r="G34" s="544"/>
      <c r="H34" s="544"/>
      <c r="I34" s="494"/>
      <c r="J34" s="273">
        <v>154</v>
      </c>
      <c r="K34" s="274">
        <v>49.8</v>
      </c>
      <c r="L34" s="514"/>
      <c r="M34" s="514"/>
      <c r="N34" s="548"/>
    </row>
    <row r="35" spans="1:14" x14ac:dyDescent="0.2">
      <c r="A35" s="481"/>
      <c r="B35" s="264" t="s">
        <v>170</v>
      </c>
      <c r="C35" s="483"/>
      <c r="D35" s="483"/>
      <c r="E35" s="483"/>
      <c r="F35" s="544"/>
      <c r="G35" s="544"/>
      <c r="H35" s="544"/>
      <c r="I35" s="494"/>
      <c r="J35" s="273">
        <v>153</v>
      </c>
      <c r="K35" s="274">
        <v>49.8</v>
      </c>
      <c r="L35" s="514"/>
      <c r="M35" s="514"/>
      <c r="N35" s="548"/>
    </row>
    <row r="36" spans="1:14" x14ac:dyDescent="0.2">
      <c r="A36" s="481"/>
      <c r="B36" s="275" t="s">
        <v>171</v>
      </c>
      <c r="C36" s="483"/>
      <c r="D36" s="483"/>
      <c r="E36" s="483"/>
      <c r="F36" s="544"/>
      <c r="G36" s="544"/>
      <c r="H36" s="544"/>
      <c r="I36" s="494"/>
      <c r="J36" s="276">
        <v>152</v>
      </c>
      <c r="K36" s="277">
        <v>49.8</v>
      </c>
      <c r="L36" s="515"/>
      <c r="M36" s="515"/>
      <c r="N36" s="548"/>
    </row>
    <row r="37" spans="1:14" x14ac:dyDescent="0.2">
      <c r="A37" s="481" t="s">
        <v>332</v>
      </c>
      <c r="B37" s="262" t="s">
        <v>397</v>
      </c>
      <c r="C37" s="483"/>
      <c r="D37" s="483"/>
      <c r="E37" s="483"/>
      <c r="F37" s="544"/>
      <c r="G37" s="544"/>
      <c r="H37" s="544"/>
      <c r="I37" s="554">
        <v>77</v>
      </c>
      <c r="J37" s="426">
        <v>147</v>
      </c>
      <c r="K37" s="262">
        <v>49.8</v>
      </c>
      <c r="L37" s="513">
        <v>1.3</v>
      </c>
      <c r="M37" s="513">
        <v>2</v>
      </c>
      <c r="N37" s="548">
        <v>1.8</v>
      </c>
    </row>
    <row r="38" spans="1:14" x14ac:dyDescent="0.2">
      <c r="A38" s="481"/>
      <c r="B38" s="265" t="s">
        <v>326</v>
      </c>
      <c r="C38" s="483"/>
      <c r="D38" s="483"/>
      <c r="E38" s="483"/>
      <c r="F38" s="544"/>
      <c r="G38" s="544"/>
      <c r="H38" s="544"/>
      <c r="I38" s="508"/>
      <c r="J38" s="82">
        <v>146</v>
      </c>
      <c r="K38" s="265">
        <v>49.8</v>
      </c>
      <c r="L38" s="514"/>
      <c r="M38" s="514"/>
      <c r="N38" s="548"/>
    </row>
    <row r="39" spans="1:14" x14ac:dyDescent="0.2">
      <c r="A39" s="481"/>
      <c r="B39" s="265" t="s">
        <v>398</v>
      </c>
      <c r="C39" s="483"/>
      <c r="D39" s="483"/>
      <c r="E39" s="483"/>
      <c r="F39" s="544"/>
      <c r="G39" s="544"/>
      <c r="H39" s="544"/>
      <c r="I39" s="508"/>
      <c r="J39" s="82">
        <v>145</v>
      </c>
      <c r="K39" s="265">
        <v>49.8</v>
      </c>
      <c r="L39" s="514"/>
      <c r="M39" s="514"/>
      <c r="N39" s="548"/>
    </row>
    <row r="40" spans="1:14" x14ac:dyDescent="0.2">
      <c r="A40" s="481"/>
      <c r="B40" s="265" t="s">
        <v>327</v>
      </c>
      <c r="C40" s="483"/>
      <c r="D40" s="483"/>
      <c r="E40" s="483"/>
      <c r="F40" s="544"/>
      <c r="G40" s="544"/>
      <c r="H40" s="544"/>
      <c r="I40" s="508"/>
      <c r="J40" s="82">
        <v>144</v>
      </c>
      <c r="K40" s="265">
        <v>49.8</v>
      </c>
      <c r="L40" s="514"/>
      <c r="M40" s="514"/>
      <c r="N40" s="548"/>
    </row>
    <row r="41" spans="1:14" x14ac:dyDescent="0.2">
      <c r="A41" s="490"/>
      <c r="B41" s="266" t="s">
        <v>399</v>
      </c>
      <c r="C41" s="484"/>
      <c r="D41" s="484"/>
      <c r="E41" s="484"/>
      <c r="F41" s="545"/>
      <c r="G41" s="545"/>
      <c r="H41" s="545"/>
      <c r="I41" s="508"/>
      <c r="J41" s="278">
        <v>143</v>
      </c>
      <c r="K41" s="266">
        <v>49.8</v>
      </c>
      <c r="L41" s="515"/>
      <c r="M41" s="515"/>
      <c r="N41" s="548"/>
    </row>
    <row r="42" spans="1:14" x14ac:dyDescent="0.2">
      <c r="A42" s="481" t="s">
        <v>323</v>
      </c>
      <c r="B42" s="262" t="s">
        <v>315</v>
      </c>
      <c r="C42" s="482"/>
      <c r="D42" s="482"/>
      <c r="E42" s="482"/>
      <c r="F42" s="497">
        <v>1</v>
      </c>
      <c r="G42" s="497">
        <v>5</v>
      </c>
      <c r="H42" s="497">
        <v>49.1</v>
      </c>
      <c r="I42" s="495">
        <v>76</v>
      </c>
      <c r="J42" s="426">
        <v>138</v>
      </c>
      <c r="K42" s="262">
        <v>49.8</v>
      </c>
      <c r="L42" s="513">
        <v>0.5</v>
      </c>
      <c r="M42" s="513">
        <v>0.9</v>
      </c>
      <c r="N42" s="548">
        <v>0.8</v>
      </c>
    </row>
    <row r="43" spans="1:14" x14ac:dyDescent="0.2">
      <c r="A43" s="481"/>
      <c r="B43" s="265" t="s">
        <v>316</v>
      </c>
      <c r="C43" s="483"/>
      <c r="D43" s="483"/>
      <c r="E43" s="483"/>
      <c r="F43" s="499"/>
      <c r="G43" s="499"/>
      <c r="H43" s="499"/>
      <c r="I43" s="494"/>
      <c r="J43" s="82">
        <v>137</v>
      </c>
      <c r="K43" s="265">
        <v>49.8</v>
      </c>
      <c r="L43" s="514"/>
      <c r="M43" s="514"/>
      <c r="N43" s="548"/>
    </row>
    <row r="44" spans="1:14" x14ac:dyDescent="0.2">
      <c r="A44" s="481"/>
      <c r="B44" s="266" t="s">
        <v>317</v>
      </c>
      <c r="C44" s="483"/>
      <c r="D44" s="483"/>
      <c r="E44" s="483"/>
      <c r="F44" s="499"/>
      <c r="G44" s="498"/>
      <c r="H44" s="498"/>
      <c r="I44" s="494"/>
      <c r="J44" s="278">
        <v>136</v>
      </c>
      <c r="K44" s="266">
        <v>49.8</v>
      </c>
      <c r="L44" s="515"/>
      <c r="M44" s="515"/>
      <c r="N44" s="548"/>
    </row>
    <row r="45" spans="1:14" x14ac:dyDescent="0.2">
      <c r="A45" s="481" t="s">
        <v>349</v>
      </c>
      <c r="B45" s="279" t="s">
        <v>376</v>
      </c>
      <c r="C45" s="483"/>
      <c r="D45" s="483"/>
      <c r="E45" s="483"/>
      <c r="F45" s="499"/>
      <c r="G45" s="497">
        <v>5</v>
      </c>
      <c r="H45" s="497">
        <v>49.1</v>
      </c>
      <c r="I45" s="546">
        <v>75</v>
      </c>
      <c r="J45" s="417">
        <v>131</v>
      </c>
      <c r="K45" s="280">
        <v>49.8</v>
      </c>
      <c r="L45" s="513">
        <v>1.2</v>
      </c>
      <c r="M45" s="513">
        <v>1.4</v>
      </c>
      <c r="N45" s="548">
        <v>1.6</v>
      </c>
    </row>
    <row r="46" spans="1:14" x14ac:dyDescent="0.2">
      <c r="A46" s="481"/>
      <c r="B46" s="281" t="s">
        <v>377</v>
      </c>
      <c r="C46" s="483"/>
      <c r="D46" s="483"/>
      <c r="E46" s="483"/>
      <c r="F46" s="499"/>
      <c r="G46" s="498"/>
      <c r="H46" s="498"/>
      <c r="I46" s="547"/>
      <c r="J46" s="419">
        <v>130</v>
      </c>
      <c r="K46" s="349">
        <v>49.8</v>
      </c>
      <c r="L46" s="515"/>
      <c r="M46" s="515"/>
      <c r="N46" s="548"/>
    </row>
    <row r="47" spans="1:14" x14ac:dyDescent="0.2">
      <c r="A47" s="490" t="s">
        <v>434</v>
      </c>
      <c r="B47" s="282" t="s">
        <v>514</v>
      </c>
      <c r="C47" s="483"/>
      <c r="D47" s="483"/>
      <c r="E47" s="483"/>
      <c r="F47" s="499"/>
      <c r="G47" s="499">
        <v>5</v>
      </c>
      <c r="H47" s="499">
        <v>49.1</v>
      </c>
      <c r="I47" s="495">
        <v>74</v>
      </c>
      <c r="J47" s="263">
        <v>125</v>
      </c>
      <c r="K47" s="280">
        <v>49.8</v>
      </c>
      <c r="L47" s="513">
        <v>0.9</v>
      </c>
      <c r="M47" s="513">
        <v>1</v>
      </c>
      <c r="N47" s="548">
        <v>1</v>
      </c>
    </row>
    <row r="48" spans="1:14" x14ac:dyDescent="0.2">
      <c r="A48" s="490"/>
      <c r="B48" s="283" t="s">
        <v>444</v>
      </c>
      <c r="C48" s="483"/>
      <c r="D48" s="483"/>
      <c r="E48" s="483"/>
      <c r="F48" s="499"/>
      <c r="G48" s="499"/>
      <c r="H48" s="499"/>
      <c r="I48" s="494"/>
      <c r="J48" s="86">
        <v>124</v>
      </c>
      <c r="K48" s="347">
        <v>49.8</v>
      </c>
      <c r="L48" s="514"/>
      <c r="M48" s="514"/>
      <c r="N48" s="548"/>
    </row>
    <row r="49" spans="1:14" x14ac:dyDescent="0.2">
      <c r="A49" s="490"/>
      <c r="B49" s="283" t="s">
        <v>442</v>
      </c>
      <c r="C49" s="483"/>
      <c r="D49" s="483"/>
      <c r="E49" s="483"/>
      <c r="F49" s="499"/>
      <c r="G49" s="499"/>
      <c r="H49" s="499"/>
      <c r="I49" s="494"/>
      <c r="J49" s="86">
        <v>123</v>
      </c>
      <c r="K49" s="347">
        <v>49.8</v>
      </c>
      <c r="L49" s="514"/>
      <c r="M49" s="514"/>
      <c r="N49" s="548"/>
    </row>
    <row r="50" spans="1:14" x14ac:dyDescent="0.2">
      <c r="A50" s="490"/>
      <c r="B50" s="283" t="s">
        <v>436</v>
      </c>
      <c r="C50" s="483"/>
      <c r="D50" s="483"/>
      <c r="E50" s="483"/>
      <c r="F50" s="499"/>
      <c r="G50" s="499"/>
      <c r="H50" s="499"/>
      <c r="I50" s="494"/>
      <c r="J50" s="86">
        <v>122</v>
      </c>
      <c r="K50" s="347">
        <v>49.8</v>
      </c>
      <c r="L50" s="514"/>
      <c r="M50" s="514"/>
      <c r="N50" s="548"/>
    </row>
    <row r="51" spans="1:14" x14ac:dyDescent="0.2">
      <c r="A51" s="490"/>
      <c r="B51" s="283" t="s">
        <v>441</v>
      </c>
      <c r="C51" s="483"/>
      <c r="D51" s="483"/>
      <c r="E51" s="483"/>
      <c r="F51" s="499"/>
      <c r="G51" s="499"/>
      <c r="H51" s="499"/>
      <c r="I51" s="494"/>
      <c r="J51" s="86">
        <v>121</v>
      </c>
      <c r="K51" s="347">
        <v>49.8</v>
      </c>
      <c r="L51" s="514"/>
      <c r="M51" s="514"/>
      <c r="N51" s="548"/>
    </row>
    <row r="52" spans="1:14" x14ac:dyDescent="0.2">
      <c r="A52" s="490"/>
      <c r="B52" s="283" t="s">
        <v>443</v>
      </c>
      <c r="C52" s="483"/>
      <c r="D52" s="483"/>
      <c r="E52" s="483"/>
      <c r="F52" s="499"/>
      <c r="G52" s="499"/>
      <c r="H52" s="499"/>
      <c r="I52" s="494"/>
      <c r="J52" s="224">
        <v>120</v>
      </c>
      <c r="K52" s="423">
        <v>49.8</v>
      </c>
      <c r="L52" s="514"/>
      <c r="M52" s="514"/>
      <c r="N52" s="548"/>
    </row>
    <row r="53" spans="1:14" x14ac:dyDescent="0.2">
      <c r="A53" s="490"/>
      <c r="B53" s="284" t="s">
        <v>440</v>
      </c>
      <c r="C53" s="483"/>
      <c r="D53" s="483"/>
      <c r="E53" s="483"/>
      <c r="F53" s="498"/>
      <c r="G53" s="498"/>
      <c r="H53" s="498"/>
      <c r="I53" s="494"/>
      <c r="J53" s="285">
        <v>119</v>
      </c>
      <c r="K53" s="349">
        <v>49.8</v>
      </c>
      <c r="L53" s="515"/>
      <c r="M53" s="515"/>
      <c r="N53" s="548"/>
    </row>
    <row r="54" spans="1:14" ht="45" customHeight="1" x14ac:dyDescent="0.2">
      <c r="A54" s="409" t="s">
        <v>118</v>
      </c>
      <c r="B54" s="286" t="s">
        <v>233</v>
      </c>
      <c r="C54" s="483"/>
      <c r="D54" s="483"/>
      <c r="E54" s="483"/>
      <c r="F54" s="421" t="s">
        <v>41</v>
      </c>
      <c r="G54" s="420">
        <v>10</v>
      </c>
      <c r="H54" s="440">
        <v>49.1</v>
      </c>
      <c r="I54" s="421" t="s">
        <v>157</v>
      </c>
      <c r="J54" s="287"/>
      <c r="K54" s="443"/>
      <c r="L54" s="440">
        <v>1.4</v>
      </c>
      <c r="M54" s="440">
        <v>2.5</v>
      </c>
      <c r="N54" s="408">
        <v>3.1</v>
      </c>
    </row>
    <row r="55" spans="1:14" x14ac:dyDescent="0.2">
      <c r="A55" s="481" t="s">
        <v>120</v>
      </c>
      <c r="B55" s="279" t="s">
        <v>378</v>
      </c>
      <c r="C55" s="483"/>
      <c r="D55" s="483"/>
      <c r="E55" s="483"/>
      <c r="F55" s="494" t="s">
        <v>44</v>
      </c>
      <c r="G55" s="495">
        <v>15</v>
      </c>
      <c r="H55" s="496">
        <v>49.1</v>
      </c>
      <c r="I55" s="495">
        <v>73</v>
      </c>
      <c r="J55" s="426">
        <v>114</v>
      </c>
      <c r="K55" s="280">
        <v>49.8</v>
      </c>
      <c r="L55" s="513">
        <v>2.2000000000000002</v>
      </c>
      <c r="M55" s="513">
        <v>4.3</v>
      </c>
      <c r="N55" s="548">
        <v>3.4</v>
      </c>
    </row>
    <row r="56" spans="1:14" x14ac:dyDescent="0.2">
      <c r="A56" s="481"/>
      <c r="B56" s="220" t="s">
        <v>379</v>
      </c>
      <c r="C56" s="483"/>
      <c r="D56" s="483"/>
      <c r="E56" s="483"/>
      <c r="F56" s="494"/>
      <c r="G56" s="495"/>
      <c r="H56" s="496"/>
      <c r="I56" s="494"/>
      <c r="J56" s="82">
        <v>113</v>
      </c>
      <c r="K56" s="347">
        <v>49.8</v>
      </c>
      <c r="L56" s="514"/>
      <c r="M56" s="514"/>
      <c r="N56" s="548"/>
    </row>
    <row r="57" spans="1:14" x14ac:dyDescent="0.2">
      <c r="A57" s="481"/>
      <c r="B57" s="220" t="s">
        <v>380</v>
      </c>
      <c r="C57" s="483"/>
      <c r="D57" s="483"/>
      <c r="E57" s="483"/>
      <c r="F57" s="494"/>
      <c r="G57" s="495"/>
      <c r="H57" s="496"/>
      <c r="I57" s="494"/>
      <c r="J57" s="82">
        <v>112</v>
      </c>
      <c r="K57" s="347">
        <v>49.8</v>
      </c>
      <c r="L57" s="514"/>
      <c r="M57" s="514"/>
      <c r="N57" s="548"/>
    </row>
    <row r="58" spans="1:14" x14ac:dyDescent="0.2">
      <c r="A58" s="481"/>
      <c r="B58" s="220" t="s">
        <v>381</v>
      </c>
      <c r="C58" s="483"/>
      <c r="D58" s="483"/>
      <c r="E58" s="483"/>
      <c r="F58" s="494"/>
      <c r="G58" s="495"/>
      <c r="H58" s="496"/>
      <c r="I58" s="494"/>
      <c r="J58" s="82">
        <v>111</v>
      </c>
      <c r="K58" s="347">
        <v>49.8</v>
      </c>
      <c r="L58" s="514"/>
      <c r="M58" s="514"/>
      <c r="N58" s="548"/>
    </row>
    <row r="59" spans="1:14" x14ac:dyDescent="0.2">
      <c r="A59" s="481"/>
      <c r="B59" s="281" t="s">
        <v>382</v>
      </c>
      <c r="C59" s="483"/>
      <c r="D59" s="483"/>
      <c r="E59" s="483"/>
      <c r="F59" s="494"/>
      <c r="G59" s="495"/>
      <c r="H59" s="496"/>
      <c r="I59" s="494"/>
      <c r="J59" s="278">
        <v>110</v>
      </c>
      <c r="K59" s="349">
        <v>49.8</v>
      </c>
      <c r="L59" s="515"/>
      <c r="M59" s="515"/>
      <c r="N59" s="548"/>
    </row>
    <row r="60" spans="1:14" ht="25.5" x14ac:dyDescent="0.2">
      <c r="A60" s="409" t="s">
        <v>118</v>
      </c>
      <c r="B60" s="286" t="s">
        <v>515</v>
      </c>
      <c r="C60" s="483"/>
      <c r="D60" s="483"/>
      <c r="E60" s="483"/>
      <c r="F60" s="494" t="s">
        <v>49</v>
      </c>
      <c r="G60" s="495">
        <v>20</v>
      </c>
      <c r="H60" s="496">
        <v>49.1</v>
      </c>
      <c r="I60" s="421" t="s">
        <v>157</v>
      </c>
      <c r="J60" s="287"/>
      <c r="K60" s="443"/>
      <c r="L60" s="440">
        <v>1.5</v>
      </c>
      <c r="M60" s="440">
        <v>3.1</v>
      </c>
      <c r="N60" s="408">
        <v>2</v>
      </c>
    </row>
    <row r="61" spans="1:14" x14ac:dyDescent="0.2">
      <c r="A61" s="481" t="s">
        <v>245</v>
      </c>
      <c r="B61" s="279" t="s">
        <v>246</v>
      </c>
      <c r="C61" s="483"/>
      <c r="D61" s="483"/>
      <c r="E61" s="483"/>
      <c r="F61" s="494"/>
      <c r="G61" s="495"/>
      <c r="H61" s="496"/>
      <c r="I61" s="495">
        <v>72</v>
      </c>
      <c r="J61" s="288">
        <v>105</v>
      </c>
      <c r="K61" s="262">
        <v>49.8</v>
      </c>
      <c r="L61" s="513">
        <v>0.8</v>
      </c>
      <c r="M61" s="513">
        <v>0.6</v>
      </c>
      <c r="N61" s="548">
        <v>0.5</v>
      </c>
    </row>
    <row r="62" spans="1:14" x14ac:dyDescent="0.2">
      <c r="A62" s="481"/>
      <c r="B62" s="281" t="s">
        <v>247</v>
      </c>
      <c r="C62" s="483"/>
      <c r="D62" s="483"/>
      <c r="E62" s="483"/>
      <c r="F62" s="494"/>
      <c r="G62" s="495"/>
      <c r="H62" s="496"/>
      <c r="I62" s="494"/>
      <c r="J62" s="430">
        <v>104</v>
      </c>
      <c r="K62" s="429">
        <v>49.8</v>
      </c>
      <c r="L62" s="515"/>
      <c r="M62" s="515"/>
      <c r="N62" s="548"/>
    </row>
    <row r="63" spans="1:14" ht="25.5" x14ac:dyDescent="0.2">
      <c r="A63" s="409" t="s">
        <v>118</v>
      </c>
      <c r="B63" s="286" t="s">
        <v>516</v>
      </c>
      <c r="C63" s="483"/>
      <c r="D63" s="483"/>
      <c r="E63" s="483"/>
      <c r="F63" s="494" t="s">
        <v>53</v>
      </c>
      <c r="G63" s="495">
        <v>25</v>
      </c>
      <c r="H63" s="496">
        <v>49.1</v>
      </c>
      <c r="I63" s="421" t="s">
        <v>157</v>
      </c>
      <c r="J63" s="289"/>
      <c r="K63" s="443"/>
      <c r="L63" s="440">
        <v>0.6</v>
      </c>
      <c r="M63" s="440">
        <v>1</v>
      </c>
      <c r="N63" s="408">
        <v>1</v>
      </c>
    </row>
    <row r="64" spans="1:14" x14ac:dyDescent="0.2">
      <c r="A64" s="481" t="s">
        <v>445</v>
      </c>
      <c r="B64" s="290" t="s">
        <v>446</v>
      </c>
      <c r="C64" s="483"/>
      <c r="D64" s="483"/>
      <c r="E64" s="483"/>
      <c r="F64" s="494"/>
      <c r="G64" s="495"/>
      <c r="H64" s="496"/>
      <c r="I64" s="495">
        <v>71</v>
      </c>
      <c r="J64" s="263">
        <v>99</v>
      </c>
      <c r="K64" s="280">
        <v>49.8</v>
      </c>
      <c r="L64" s="513">
        <v>0.3</v>
      </c>
      <c r="M64" s="513">
        <v>0.5</v>
      </c>
      <c r="N64" s="548">
        <v>0.4</v>
      </c>
    </row>
    <row r="65" spans="1:14" x14ac:dyDescent="0.2">
      <c r="A65" s="481"/>
      <c r="B65" s="221" t="s">
        <v>447</v>
      </c>
      <c r="C65" s="483"/>
      <c r="D65" s="483"/>
      <c r="E65" s="483"/>
      <c r="F65" s="494"/>
      <c r="G65" s="495"/>
      <c r="H65" s="496"/>
      <c r="I65" s="494"/>
      <c r="J65" s="86">
        <v>98</v>
      </c>
      <c r="K65" s="347">
        <v>49.8</v>
      </c>
      <c r="L65" s="514"/>
      <c r="M65" s="514"/>
      <c r="N65" s="548"/>
    </row>
    <row r="66" spans="1:14" x14ac:dyDescent="0.2">
      <c r="A66" s="481"/>
      <c r="B66" s="281" t="s">
        <v>448</v>
      </c>
      <c r="C66" s="483"/>
      <c r="D66" s="483"/>
      <c r="E66" s="483"/>
      <c r="F66" s="494"/>
      <c r="G66" s="495"/>
      <c r="H66" s="496"/>
      <c r="I66" s="494"/>
      <c r="J66" s="285">
        <v>97</v>
      </c>
      <c r="K66" s="349">
        <v>49.8</v>
      </c>
      <c r="L66" s="515"/>
      <c r="M66" s="515"/>
      <c r="N66" s="548"/>
    </row>
    <row r="67" spans="1:14" ht="25.5" x14ac:dyDescent="0.2">
      <c r="A67" s="409" t="s">
        <v>176</v>
      </c>
      <c r="B67" s="286" t="s">
        <v>517</v>
      </c>
      <c r="C67" s="483"/>
      <c r="D67" s="483"/>
      <c r="E67" s="483"/>
      <c r="F67" s="494"/>
      <c r="G67" s="495"/>
      <c r="H67" s="496"/>
      <c r="I67" s="420">
        <v>70</v>
      </c>
      <c r="J67" s="289">
        <v>92</v>
      </c>
      <c r="K67" s="260">
        <v>49.8</v>
      </c>
      <c r="L67" s="433">
        <v>2.8</v>
      </c>
      <c r="M67" s="433">
        <v>1.8</v>
      </c>
      <c r="N67" s="416">
        <v>2.1</v>
      </c>
    </row>
    <row r="68" spans="1:14" x14ac:dyDescent="0.2">
      <c r="A68" s="481" t="s">
        <v>457</v>
      </c>
      <c r="B68" s="279" t="s">
        <v>345</v>
      </c>
      <c r="C68" s="483"/>
      <c r="D68" s="483"/>
      <c r="E68" s="483"/>
      <c r="F68" s="494" t="s">
        <v>58</v>
      </c>
      <c r="G68" s="495">
        <v>30</v>
      </c>
      <c r="H68" s="496">
        <v>49.1</v>
      </c>
      <c r="I68" s="495">
        <v>69</v>
      </c>
      <c r="J68" s="263">
        <v>87</v>
      </c>
      <c r="K68" s="280">
        <v>49.8</v>
      </c>
      <c r="L68" s="513">
        <v>2.4</v>
      </c>
      <c r="M68" s="513">
        <v>3</v>
      </c>
      <c r="N68" s="548">
        <v>3</v>
      </c>
    </row>
    <row r="69" spans="1:14" x14ac:dyDescent="0.2">
      <c r="A69" s="481"/>
      <c r="B69" s="220" t="s">
        <v>346</v>
      </c>
      <c r="C69" s="483"/>
      <c r="D69" s="483"/>
      <c r="E69" s="483"/>
      <c r="F69" s="494"/>
      <c r="G69" s="495"/>
      <c r="H69" s="496"/>
      <c r="I69" s="494"/>
      <c r="J69" s="86">
        <v>86</v>
      </c>
      <c r="K69" s="347">
        <v>49.8</v>
      </c>
      <c r="L69" s="514"/>
      <c r="M69" s="514"/>
      <c r="N69" s="548"/>
    </row>
    <row r="70" spans="1:14" x14ac:dyDescent="0.2">
      <c r="A70" s="481"/>
      <c r="B70" s="220" t="s">
        <v>347</v>
      </c>
      <c r="C70" s="483"/>
      <c r="D70" s="483"/>
      <c r="E70" s="483"/>
      <c r="F70" s="494"/>
      <c r="G70" s="495"/>
      <c r="H70" s="496"/>
      <c r="I70" s="494"/>
      <c r="J70" s="86">
        <v>85</v>
      </c>
      <c r="K70" s="347">
        <v>49.8</v>
      </c>
      <c r="L70" s="514"/>
      <c r="M70" s="514"/>
      <c r="N70" s="548"/>
    </row>
    <row r="71" spans="1:14" x14ac:dyDescent="0.2">
      <c r="A71" s="481"/>
      <c r="B71" s="281" t="s">
        <v>348</v>
      </c>
      <c r="C71" s="483"/>
      <c r="D71" s="483"/>
      <c r="E71" s="483"/>
      <c r="F71" s="494"/>
      <c r="G71" s="495"/>
      <c r="H71" s="496"/>
      <c r="I71" s="494"/>
      <c r="J71" s="285">
        <v>84</v>
      </c>
      <c r="K71" s="349">
        <v>49.8</v>
      </c>
      <c r="L71" s="515"/>
      <c r="M71" s="515"/>
      <c r="N71" s="548"/>
    </row>
    <row r="72" spans="1:14" ht="25.5" x14ac:dyDescent="0.2">
      <c r="A72" s="409" t="s">
        <v>333</v>
      </c>
      <c r="B72" s="291" t="s">
        <v>211</v>
      </c>
      <c r="C72" s="483"/>
      <c r="D72" s="483"/>
      <c r="E72" s="483"/>
      <c r="F72" s="494"/>
      <c r="G72" s="495"/>
      <c r="H72" s="496"/>
      <c r="I72" s="420">
        <v>68</v>
      </c>
      <c r="J72" s="292">
        <v>79</v>
      </c>
      <c r="K72" s="433">
        <v>49.8</v>
      </c>
      <c r="L72" s="433">
        <v>0.8</v>
      </c>
      <c r="M72" s="433">
        <v>1.5</v>
      </c>
      <c r="N72" s="416">
        <v>1.3</v>
      </c>
    </row>
    <row r="73" spans="1:14" x14ac:dyDescent="0.2">
      <c r="A73" s="481" t="s">
        <v>273</v>
      </c>
      <c r="B73" s="279" t="s">
        <v>274</v>
      </c>
      <c r="C73" s="483"/>
      <c r="D73" s="483"/>
      <c r="E73" s="483"/>
      <c r="F73" s="494" t="s">
        <v>61</v>
      </c>
      <c r="G73" s="495">
        <v>35</v>
      </c>
      <c r="H73" s="496">
        <v>49.1</v>
      </c>
      <c r="I73" s="495">
        <v>67</v>
      </c>
      <c r="J73" s="426">
        <v>74</v>
      </c>
      <c r="K73" s="280">
        <v>49.8</v>
      </c>
      <c r="L73" s="513">
        <v>0.9</v>
      </c>
      <c r="M73" s="513">
        <v>1.5</v>
      </c>
      <c r="N73" s="548">
        <v>1.3</v>
      </c>
    </row>
    <row r="74" spans="1:14" x14ac:dyDescent="0.2">
      <c r="A74" s="481"/>
      <c r="B74" s="220" t="s">
        <v>275</v>
      </c>
      <c r="C74" s="483"/>
      <c r="D74" s="483"/>
      <c r="E74" s="483"/>
      <c r="F74" s="494"/>
      <c r="G74" s="495"/>
      <c r="H74" s="496"/>
      <c r="I74" s="494"/>
      <c r="J74" s="82">
        <v>73</v>
      </c>
      <c r="K74" s="347">
        <v>49.8</v>
      </c>
      <c r="L74" s="514"/>
      <c r="M74" s="514"/>
      <c r="N74" s="548"/>
    </row>
    <row r="75" spans="1:14" x14ac:dyDescent="0.2">
      <c r="A75" s="481"/>
      <c r="B75" s="220" t="s">
        <v>276</v>
      </c>
      <c r="C75" s="483"/>
      <c r="D75" s="483"/>
      <c r="E75" s="483"/>
      <c r="F75" s="494"/>
      <c r="G75" s="495"/>
      <c r="H75" s="496"/>
      <c r="I75" s="494"/>
      <c r="J75" s="82">
        <v>72</v>
      </c>
      <c r="K75" s="347">
        <v>49.8</v>
      </c>
      <c r="L75" s="514"/>
      <c r="M75" s="514"/>
      <c r="N75" s="548"/>
    </row>
    <row r="76" spans="1:14" x14ac:dyDescent="0.2">
      <c r="A76" s="481"/>
      <c r="B76" s="220" t="s">
        <v>277</v>
      </c>
      <c r="C76" s="483"/>
      <c r="D76" s="483"/>
      <c r="E76" s="483"/>
      <c r="F76" s="494"/>
      <c r="G76" s="495"/>
      <c r="H76" s="496"/>
      <c r="I76" s="494"/>
      <c r="J76" s="82">
        <v>71</v>
      </c>
      <c r="K76" s="347">
        <v>49.8</v>
      </c>
      <c r="L76" s="514"/>
      <c r="M76" s="514"/>
      <c r="N76" s="548"/>
    </row>
    <row r="77" spans="1:14" x14ac:dyDescent="0.2">
      <c r="A77" s="481"/>
      <c r="B77" s="220" t="s">
        <v>278</v>
      </c>
      <c r="C77" s="483"/>
      <c r="D77" s="483"/>
      <c r="E77" s="483"/>
      <c r="F77" s="494"/>
      <c r="G77" s="495"/>
      <c r="H77" s="496"/>
      <c r="I77" s="494"/>
      <c r="J77" s="82">
        <v>70</v>
      </c>
      <c r="K77" s="347">
        <v>49.8</v>
      </c>
      <c r="L77" s="514"/>
      <c r="M77" s="514"/>
      <c r="N77" s="548"/>
    </row>
    <row r="78" spans="1:14" x14ac:dyDescent="0.2">
      <c r="A78" s="481"/>
      <c r="B78" s="220" t="s">
        <v>279</v>
      </c>
      <c r="C78" s="483"/>
      <c r="D78" s="483"/>
      <c r="E78" s="483"/>
      <c r="F78" s="494"/>
      <c r="G78" s="495"/>
      <c r="H78" s="496"/>
      <c r="I78" s="494"/>
      <c r="J78" s="82">
        <v>69</v>
      </c>
      <c r="K78" s="347">
        <v>49.8</v>
      </c>
      <c r="L78" s="514"/>
      <c r="M78" s="514"/>
      <c r="N78" s="548"/>
    </row>
    <row r="79" spans="1:14" x14ac:dyDescent="0.2">
      <c r="A79" s="481"/>
      <c r="B79" s="281" t="s">
        <v>280</v>
      </c>
      <c r="C79" s="483"/>
      <c r="D79" s="483"/>
      <c r="E79" s="483"/>
      <c r="F79" s="494"/>
      <c r="G79" s="495"/>
      <c r="H79" s="496"/>
      <c r="I79" s="494"/>
      <c r="J79" s="278">
        <v>68</v>
      </c>
      <c r="K79" s="349">
        <v>49.8</v>
      </c>
      <c r="L79" s="515"/>
      <c r="M79" s="515"/>
      <c r="N79" s="548"/>
    </row>
    <row r="80" spans="1:14" ht="25.5" x14ac:dyDescent="0.2">
      <c r="A80" s="409" t="s">
        <v>161</v>
      </c>
      <c r="B80" s="286" t="s">
        <v>518</v>
      </c>
      <c r="C80" s="483"/>
      <c r="D80" s="483"/>
      <c r="E80" s="483"/>
      <c r="F80" s="494"/>
      <c r="G80" s="495"/>
      <c r="H80" s="496"/>
      <c r="I80" s="420">
        <v>66</v>
      </c>
      <c r="J80" s="293">
        <v>63</v>
      </c>
      <c r="K80" s="440">
        <v>49.8</v>
      </c>
      <c r="L80" s="440">
        <v>0.7</v>
      </c>
      <c r="M80" s="440">
        <v>1.8</v>
      </c>
      <c r="N80" s="408">
        <v>1.2</v>
      </c>
    </row>
    <row r="81" spans="1:14" x14ac:dyDescent="0.2">
      <c r="A81" s="485" t="s">
        <v>519</v>
      </c>
      <c r="B81" s="303" t="s">
        <v>520</v>
      </c>
      <c r="C81" s="483"/>
      <c r="D81" s="483"/>
      <c r="E81" s="483"/>
      <c r="F81" s="494" t="s">
        <v>63</v>
      </c>
      <c r="G81" s="507">
        <v>40</v>
      </c>
      <c r="H81" s="496">
        <v>49.1</v>
      </c>
      <c r="I81" s="495">
        <v>65</v>
      </c>
      <c r="J81" s="426">
        <v>58</v>
      </c>
      <c r="K81" s="280">
        <v>49.8</v>
      </c>
      <c r="L81" s="505">
        <v>1</v>
      </c>
      <c r="M81" s="505">
        <v>2</v>
      </c>
      <c r="N81" s="556">
        <v>1.6</v>
      </c>
    </row>
    <row r="82" spans="1:14" x14ac:dyDescent="0.2">
      <c r="A82" s="485"/>
      <c r="B82" s="334" t="s">
        <v>521</v>
      </c>
      <c r="C82" s="483"/>
      <c r="D82" s="483"/>
      <c r="E82" s="483"/>
      <c r="F82" s="494"/>
      <c r="G82" s="507"/>
      <c r="H82" s="496"/>
      <c r="I82" s="494"/>
      <c r="J82" s="82">
        <v>57</v>
      </c>
      <c r="K82" s="434">
        <v>49.8</v>
      </c>
      <c r="L82" s="506"/>
      <c r="M82" s="506"/>
      <c r="N82" s="556"/>
    </row>
    <row r="83" spans="1:14" x14ac:dyDescent="0.2">
      <c r="A83" s="485"/>
      <c r="B83" s="334" t="s">
        <v>522</v>
      </c>
      <c r="C83" s="483"/>
      <c r="D83" s="483"/>
      <c r="E83" s="483"/>
      <c r="F83" s="494"/>
      <c r="G83" s="507"/>
      <c r="H83" s="496"/>
      <c r="I83" s="494"/>
      <c r="J83" s="82">
        <v>56</v>
      </c>
      <c r="K83" s="434">
        <v>49.8</v>
      </c>
      <c r="L83" s="506"/>
      <c r="M83" s="506"/>
      <c r="N83" s="556"/>
    </row>
    <row r="84" spans="1:14" x14ac:dyDescent="0.2">
      <c r="A84" s="485"/>
      <c r="B84" s="334" t="s">
        <v>287</v>
      </c>
      <c r="C84" s="483"/>
      <c r="D84" s="483"/>
      <c r="E84" s="483"/>
      <c r="F84" s="494"/>
      <c r="G84" s="507"/>
      <c r="H84" s="496"/>
      <c r="I84" s="494"/>
      <c r="J84" s="82">
        <v>55</v>
      </c>
      <c r="K84" s="434">
        <v>49.8</v>
      </c>
      <c r="L84" s="506"/>
      <c r="M84" s="506"/>
      <c r="N84" s="556"/>
    </row>
    <row r="85" spans="1:14" x14ac:dyDescent="0.2">
      <c r="A85" s="485"/>
      <c r="B85" s="334" t="s">
        <v>288</v>
      </c>
      <c r="C85" s="483"/>
      <c r="D85" s="483"/>
      <c r="E85" s="483"/>
      <c r="F85" s="494"/>
      <c r="G85" s="507"/>
      <c r="H85" s="496"/>
      <c r="I85" s="494"/>
      <c r="J85" s="82">
        <v>54</v>
      </c>
      <c r="K85" s="434">
        <v>49.8</v>
      </c>
      <c r="L85" s="506"/>
      <c r="M85" s="506"/>
      <c r="N85" s="556"/>
    </row>
    <row r="86" spans="1:14" x14ac:dyDescent="0.2">
      <c r="A86" s="485"/>
      <c r="B86" s="334" t="s">
        <v>289</v>
      </c>
      <c r="C86" s="483"/>
      <c r="D86" s="483"/>
      <c r="E86" s="483"/>
      <c r="F86" s="494"/>
      <c r="G86" s="507"/>
      <c r="H86" s="496"/>
      <c r="I86" s="494"/>
      <c r="J86" s="82">
        <v>53</v>
      </c>
      <c r="K86" s="347">
        <v>49.8</v>
      </c>
      <c r="L86" s="506"/>
      <c r="M86" s="506"/>
      <c r="N86" s="556"/>
    </row>
    <row r="87" spans="1:14" x14ac:dyDescent="0.2">
      <c r="A87" s="485"/>
      <c r="B87" s="334" t="s">
        <v>290</v>
      </c>
      <c r="C87" s="483"/>
      <c r="D87" s="483"/>
      <c r="E87" s="483"/>
      <c r="F87" s="494"/>
      <c r="G87" s="507"/>
      <c r="H87" s="496"/>
      <c r="I87" s="494"/>
      <c r="J87" s="82">
        <v>52</v>
      </c>
      <c r="K87" s="347">
        <v>49.8</v>
      </c>
      <c r="L87" s="506"/>
      <c r="M87" s="506"/>
      <c r="N87" s="556"/>
    </row>
    <row r="88" spans="1:14" x14ac:dyDescent="0.2">
      <c r="A88" s="485"/>
      <c r="B88" s="335" t="s">
        <v>291</v>
      </c>
      <c r="C88" s="483"/>
      <c r="D88" s="483"/>
      <c r="E88" s="483"/>
      <c r="F88" s="494"/>
      <c r="G88" s="507"/>
      <c r="H88" s="496"/>
      <c r="I88" s="494"/>
      <c r="J88" s="278">
        <v>51</v>
      </c>
      <c r="K88" s="349">
        <v>49.8</v>
      </c>
      <c r="L88" s="555"/>
      <c r="M88" s="555"/>
      <c r="N88" s="556"/>
    </row>
    <row r="89" spans="1:14" x14ac:dyDescent="0.2">
      <c r="A89" s="485" t="s">
        <v>504</v>
      </c>
      <c r="B89" s="303" t="s">
        <v>303</v>
      </c>
      <c r="C89" s="483"/>
      <c r="D89" s="483"/>
      <c r="E89" s="483"/>
      <c r="F89" s="494"/>
      <c r="G89" s="507"/>
      <c r="H89" s="496"/>
      <c r="I89" s="495">
        <v>64</v>
      </c>
      <c r="J89" s="426">
        <v>46</v>
      </c>
      <c r="K89" s="280">
        <v>49.8</v>
      </c>
      <c r="L89" s="505">
        <v>0.5</v>
      </c>
      <c r="M89" s="505">
        <v>0.8</v>
      </c>
      <c r="N89" s="556">
        <v>0.8</v>
      </c>
    </row>
    <row r="90" spans="1:14" x14ac:dyDescent="0.2">
      <c r="A90" s="485"/>
      <c r="B90" s="334" t="s">
        <v>300</v>
      </c>
      <c r="C90" s="483"/>
      <c r="D90" s="483"/>
      <c r="E90" s="483"/>
      <c r="F90" s="494"/>
      <c r="G90" s="507"/>
      <c r="H90" s="496"/>
      <c r="I90" s="494"/>
      <c r="J90" s="229">
        <v>45</v>
      </c>
      <c r="K90" s="434">
        <v>49.8</v>
      </c>
      <c r="L90" s="506"/>
      <c r="M90" s="506"/>
      <c r="N90" s="556"/>
    </row>
    <row r="91" spans="1:14" x14ac:dyDescent="0.2">
      <c r="A91" s="485"/>
      <c r="B91" s="334" t="s">
        <v>301</v>
      </c>
      <c r="C91" s="483"/>
      <c r="D91" s="483"/>
      <c r="E91" s="483"/>
      <c r="F91" s="494"/>
      <c r="G91" s="507"/>
      <c r="H91" s="496"/>
      <c r="I91" s="494"/>
      <c r="J91" s="82">
        <v>44</v>
      </c>
      <c r="K91" s="347">
        <v>49.8</v>
      </c>
      <c r="L91" s="506"/>
      <c r="M91" s="506"/>
      <c r="N91" s="556"/>
    </row>
    <row r="92" spans="1:14" x14ac:dyDescent="0.2">
      <c r="A92" s="485"/>
      <c r="B92" s="335" t="s">
        <v>302</v>
      </c>
      <c r="C92" s="483"/>
      <c r="D92" s="483"/>
      <c r="E92" s="483"/>
      <c r="F92" s="494"/>
      <c r="G92" s="507"/>
      <c r="H92" s="496"/>
      <c r="I92" s="494"/>
      <c r="J92" s="278">
        <v>43</v>
      </c>
      <c r="K92" s="349">
        <v>49.8</v>
      </c>
      <c r="L92" s="555"/>
      <c r="M92" s="555"/>
      <c r="N92" s="556"/>
    </row>
    <row r="93" spans="1:14" ht="12.75" customHeight="1" x14ac:dyDescent="0.2">
      <c r="A93" s="481" t="s">
        <v>415</v>
      </c>
      <c r="B93" s="282" t="s">
        <v>427</v>
      </c>
      <c r="C93" s="483"/>
      <c r="D93" s="483"/>
      <c r="E93" s="483"/>
      <c r="F93" s="494"/>
      <c r="G93" s="507"/>
      <c r="H93" s="496"/>
      <c r="I93" s="546">
        <v>63</v>
      </c>
      <c r="J93" s="288">
        <v>38</v>
      </c>
      <c r="K93" s="280">
        <v>49.8</v>
      </c>
      <c r="L93" s="513">
        <v>2.2000000000000002</v>
      </c>
      <c r="M93" s="513">
        <v>2.7</v>
      </c>
      <c r="N93" s="548">
        <v>3.2</v>
      </c>
    </row>
    <row r="94" spans="1:14" x14ac:dyDescent="0.2">
      <c r="A94" s="481"/>
      <c r="B94" s="283" t="s">
        <v>428</v>
      </c>
      <c r="C94" s="483"/>
      <c r="D94" s="483"/>
      <c r="E94" s="483"/>
      <c r="F94" s="494"/>
      <c r="G94" s="507"/>
      <c r="H94" s="496"/>
      <c r="I94" s="547"/>
      <c r="J94" s="422">
        <v>37</v>
      </c>
      <c r="K94" s="347">
        <v>49.8</v>
      </c>
      <c r="L94" s="514"/>
      <c r="M94" s="514"/>
      <c r="N94" s="548"/>
    </row>
    <row r="95" spans="1:14" x14ac:dyDescent="0.2">
      <c r="A95" s="481"/>
      <c r="B95" s="283" t="s">
        <v>429</v>
      </c>
      <c r="C95" s="483"/>
      <c r="D95" s="483"/>
      <c r="E95" s="483"/>
      <c r="F95" s="494"/>
      <c r="G95" s="507"/>
      <c r="H95" s="496"/>
      <c r="I95" s="547"/>
      <c r="J95" s="422">
        <v>36</v>
      </c>
      <c r="K95" s="347">
        <v>49.8</v>
      </c>
      <c r="L95" s="514"/>
      <c r="M95" s="514"/>
      <c r="N95" s="548"/>
    </row>
    <row r="96" spans="1:14" x14ac:dyDescent="0.2">
      <c r="A96" s="481"/>
      <c r="B96" s="283" t="s">
        <v>430</v>
      </c>
      <c r="C96" s="483"/>
      <c r="D96" s="483"/>
      <c r="E96" s="483"/>
      <c r="F96" s="494"/>
      <c r="G96" s="507"/>
      <c r="H96" s="496"/>
      <c r="I96" s="547"/>
      <c r="J96" s="422">
        <v>35</v>
      </c>
      <c r="K96" s="347">
        <v>49.8</v>
      </c>
      <c r="L96" s="514"/>
      <c r="M96" s="514"/>
      <c r="N96" s="548"/>
    </row>
    <row r="97" spans="1:14" x14ac:dyDescent="0.2">
      <c r="A97" s="481"/>
      <c r="B97" s="283" t="s">
        <v>431</v>
      </c>
      <c r="C97" s="483"/>
      <c r="D97" s="483"/>
      <c r="E97" s="483"/>
      <c r="F97" s="494"/>
      <c r="G97" s="507"/>
      <c r="H97" s="496"/>
      <c r="I97" s="547"/>
      <c r="J97" s="422">
        <v>34</v>
      </c>
      <c r="K97" s="347">
        <v>49.8</v>
      </c>
      <c r="L97" s="514"/>
      <c r="M97" s="514"/>
      <c r="N97" s="548"/>
    </row>
    <row r="98" spans="1:14" x14ac:dyDescent="0.2">
      <c r="A98" s="481"/>
      <c r="B98" s="283" t="s">
        <v>432</v>
      </c>
      <c r="C98" s="483"/>
      <c r="D98" s="483"/>
      <c r="E98" s="483"/>
      <c r="F98" s="494"/>
      <c r="G98" s="507"/>
      <c r="H98" s="496"/>
      <c r="I98" s="547"/>
      <c r="J98" s="422">
        <v>33</v>
      </c>
      <c r="K98" s="347">
        <v>49.8</v>
      </c>
      <c r="L98" s="514"/>
      <c r="M98" s="514"/>
      <c r="N98" s="548"/>
    </row>
    <row r="99" spans="1:14" x14ac:dyDescent="0.2">
      <c r="A99" s="481"/>
      <c r="B99" s="281" t="s">
        <v>433</v>
      </c>
      <c r="C99" s="484"/>
      <c r="D99" s="484"/>
      <c r="E99" s="484"/>
      <c r="F99" s="494"/>
      <c r="G99" s="507"/>
      <c r="H99" s="496"/>
      <c r="I99" s="547"/>
      <c r="J99" s="294">
        <v>32</v>
      </c>
      <c r="K99" s="349">
        <v>49.8</v>
      </c>
      <c r="L99" s="515"/>
      <c r="M99" s="515"/>
      <c r="N99" s="548"/>
    </row>
    <row r="100" spans="1:14" ht="12.75" customHeight="1" x14ac:dyDescent="0.2">
      <c r="A100" s="481" t="s">
        <v>114</v>
      </c>
      <c r="B100" s="279" t="s">
        <v>145</v>
      </c>
      <c r="C100" s="510">
        <v>1</v>
      </c>
      <c r="D100" s="510">
        <v>0.15</v>
      </c>
      <c r="E100" s="510">
        <v>48.8</v>
      </c>
      <c r="F100" s="508">
        <v>1</v>
      </c>
      <c r="G100" s="508">
        <v>5</v>
      </c>
      <c r="H100" s="509">
        <v>49</v>
      </c>
      <c r="I100" s="383" t="s">
        <v>157</v>
      </c>
      <c r="J100" s="295"/>
      <c r="K100" s="346"/>
      <c r="L100" s="346">
        <v>0.7</v>
      </c>
      <c r="M100" s="346">
        <v>0.5</v>
      </c>
      <c r="N100" s="428">
        <v>0.5</v>
      </c>
    </row>
    <row r="101" spans="1:14" x14ac:dyDescent="0.2">
      <c r="A101" s="481"/>
      <c r="B101" s="296" t="s">
        <v>149</v>
      </c>
      <c r="C101" s="511"/>
      <c r="D101" s="511"/>
      <c r="E101" s="511"/>
      <c r="F101" s="508"/>
      <c r="G101" s="508"/>
      <c r="H101" s="509"/>
      <c r="I101" s="384" t="s">
        <v>157</v>
      </c>
      <c r="J101" s="297"/>
      <c r="K101" s="427"/>
      <c r="L101" s="350">
        <v>0.9</v>
      </c>
      <c r="M101" s="350">
        <v>0.3</v>
      </c>
      <c r="N101" s="437">
        <v>0.8</v>
      </c>
    </row>
    <row r="102" spans="1:14" x14ac:dyDescent="0.2">
      <c r="A102" s="481"/>
      <c r="B102" s="220" t="s">
        <v>146</v>
      </c>
      <c r="C102" s="511"/>
      <c r="D102" s="511"/>
      <c r="E102" s="511"/>
      <c r="F102" s="508"/>
      <c r="G102" s="508"/>
      <c r="H102" s="509"/>
      <c r="I102" s="558">
        <v>62</v>
      </c>
      <c r="J102" s="57">
        <v>27</v>
      </c>
      <c r="K102" s="350">
        <v>49.8</v>
      </c>
      <c r="L102" s="561">
        <v>1.7</v>
      </c>
      <c r="M102" s="561">
        <v>1.4</v>
      </c>
      <c r="N102" s="562">
        <v>1.5</v>
      </c>
    </row>
    <row r="103" spans="1:14" x14ac:dyDescent="0.2">
      <c r="A103" s="481"/>
      <c r="B103" s="220" t="s">
        <v>147</v>
      </c>
      <c r="C103" s="511"/>
      <c r="D103" s="511"/>
      <c r="E103" s="511"/>
      <c r="F103" s="508"/>
      <c r="G103" s="508"/>
      <c r="H103" s="509"/>
      <c r="I103" s="559"/>
      <c r="J103" s="57">
        <v>26</v>
      </c>
      <c r="K103" s="350">
        <v>49.8</v>
      </c>
      <c r="L103" s="526"/>
      <c r="M103" s="526"/>
      <c r="N103" s="562"/>
    </row>
    <row r="104" spans="1:14" x14ac:dyDescent="0.2">
      <c r="A104" s="481"/>
      <c r="B104" s="220" t="s">
        <v>148</v>
      </c>
      <c r="C104" s="511"/>
      <c r="D104" s="511"/>
      <c r="E104" s="511"/>
      <c r="F104" s="508"/>
      <c r="G104" s="508"/>
      <c r="H104" s="509"/>
      <c r="I104" s="559"/>
      <c r="J104" s="57">
        <v>25</v>
      </c>
      <c r="K104" s="350">
        <v>49.8</v>
      </c>
      <c r="L104" s="526"/>
      <c r="M104" s="526"/>
      <c r="N104" s="562"/>
    </row>
    <row r="105" spans="1:14" x14ac:dyDescent="0.2">
      <c r="A105" s="481"/>
      <c r="B105" s="220" t="s">
        <v>150</v>
      </c>
      <c r="C105" s="511"/>
      <c r="D105" s="511"/>
      <c r="E105" s="511"/>
      <c r="F105" s="508"/>
      <c r="G105" s="508"/>
      <c r="H105" s="509"/>
      <c r="I105" s="559"/>
      <c r="J105" s="57">
        <v>24</v>
      </c>
      <c r="K105" s="350">
        <v>49.8</v>
      </c>
      <c r="L105" s="526"/>
      <c r="M105" s="526"/>
      <c r="N105" s="562"/>
    </row>
    <row r="106" spans="1:14" x14ac:dyDescent="0.2">
      <c r="A106" s="481"/>
      <c r="B106" s="281" t="s">
        <v>151</v>
      </c>
      <c r="C106" s="511"/>
      <c r="D106" s="511"/>
      <c r="E106" s="511"/>
      <c r="F106" s="508"/>
      <c r="G106" s="508"/>
      <c r="H106" s="509"/>
      <c r="I106" s="560"/>
      <c r="J106" s="298">
        <v>23</v>
      </c>
      <c r="K106" s="351">
        <v>49.8</v>
      </c>
      <c r="L106" s="535"/>
      <c r="M106" s="535"/>
      <c r="N106" s="563"/>
    </row>
    <row r="107" spans="1:14" x14ac:dyDescent="0.2">
      <c r="A107" s="481" t="s">
        <v>110</v>
      </c>
      <c r="B107" s="299" t="s">
        <v>152</v>
      </c>
      <c r="C107" s="511"/>
      <c r="D107" s="511"/>
      <c r="E107" s="511"/>
      <c r="F107" s="508">
        <v>2</v>
      </c>
      <c r="G107" s="508">
        <v>10</v>
      </c>
      <c r="H107" s="509">
        <v>49</v>
      </c>
      <c r="I107" s="546">
        <v>61</v>
      </c>
      <c r="J107" s="295">
        <v>18</v>
      </c>
      <c r="K107" s="346">
        <v>49.8</v>
      </c>
      <c r="L107" s="346">
        <v>0</v>
      </c>
      <c r="M107" s="346">
        <v>0</v>
      </c>
      <c r="N107" s="428">
        <v>0</v>
      </c>
    </row>
    <row r="108" spans="1:14" x14ac:dyDescent="0.2">
      <c r="A108" s="481"/>
      <c r="B108" s="300" t="s">
        <v>153</v>
      </c>
      <c r="C108" s="511"/>
      <c r="D108" s="511"/>
      <c r="E108" s="511"/>
      <c r="F108" s="508"/>
      <c r="G108" s="508"/>
      <c r="H108" s="509"/>
      <c r="I108" s="547"/>
      <c r="J108" s="285">
        <v>17</v>
      </c>
      <c r="K108" s="415">
        <v>49.8</v>
      </c>
      <c r="L108" s="436">
        <v>1</v>
      </c>
      <c r="M108" s="436">
        <v>2.4</v>
      </c>
      <c r="N108" s="353">
        <v>1.9</v>
      </c>
    </row>
    <row r="109" spans="1:14" x14ac:dyDescent="0.2">
      <c r="A109" s="481" t="s">
        <v>349</v>
      </c>
      <c r="B109" s="279" t="s">
        <v>523</v>
      </c>
      <c r="C109" s="511"/>
      <c r="D109" s="511"/>
      <c r="E109" s="511"/>
      <c r="F109" s="510">
        <v>2</v>
      </c>
      <c r="G109" s="510">
        <v>10</v>
      </c>
      <c r="H109" s="505">
        <v>49</v>
      </c>
      <c r="I109" s="546">
        <v>60</v>
      </c>
      <c r="J109" s="288">
        <v>12</v>
      </c>
      <c r="K109" s="346">
        <v>49.8</v>
      </c>
      <c r="L109" s="525">
        <v>1</v>
      </c>
      <c r="M109" s="525">
        <v>1</v>
      </c>
      <c r="N109" s="553">
        <v>0.8</v>
      </c>
    </row>
    <row r="110" spans="1:14" x14ac:dyDescent="0.2">
      <c r="A110" s="481"/>
      <c r="B110" s="301" t="s">
        <v>524</v>
      </c>
      <c r="C110" s="511"/>
      <c r="D110" s="511"/>
      <c r="E110" s="511"/>
      <c r="F110" s="511"/>
      <c r="G110" s="511"/>
      <c r="H110" s="506"/>
      <c r="I110" s="547"/>
      <c r="J110" s="418">
        <v>11</v>
      </c>
      <c r="K110" s="414">
        <v>49.8</v>
      </c>
      <c r="L110" s="526"/>
      <c r="M110" s="526"/>
      <c r="N110" s="553"/>
    </row>
    <row r="111" spans="1:14" x14ac:dyDescent="0.2">
      <c r="A111" s="481"/>
      <c r="B111" s="281" t="s">
        <v>350</v>
      </c>
      <c r="C111" s="511"/>
      <c r="D111" s="511"/>
      <c r="E111" s="511"/>
      <c r="F111" s="511"/>
      <c r="G111" s="511"/>
      <c r="H111" s="506"/>
      <c r="I111" s="527"/>
      <c r="J111" s="385">
        <v>10</v>
      </c>
      <c r="K111" s="436">
        <v>49.8</v>
      </c>
      <c r="L111" s="526"/>
      <c r="M111" s="526"/>
      <c r="N111" s="557"/>
    </row>
    <row r="112" spans="1:14" x14ac:dyDescent="0.2">
      <c r="A112" s="500" t="s">
        <v>566</v>
      </c>
      <c r="B112" s="393" t="s">
        <v>152</v>
      </c>
      <c r="C112" s="511"/>
      <c r="D112" s="511"/>
      <c r="E112" s="511"/>
      <c r="F112" s="510">
        <v>3</v>
      </c>
      <c r="G112" s="510">
        <v>15</v>
      </c>
      <c r="H112" s="505">
        <v>49</v>
      </c>
      <c r="I112" s="530">
        <v>59</v>
      </c>
      <c r="J112" s="326">
        <v>170</v>
      </c>
      <c r="K112" s="393">
        <v>49.7</v>
      </c>
      <c r="L112" s="393">
        <v>2.2000000000000002</v>
      </c>
      <c r="M112" s="393">
        <v>2.6</v>
      </c>
      <c r="N112" s="454">
        <v>2.2999999999999998</v>
      </c>
    </row>
    <row r="113" spans="1:15" x14ac:dyDescent="0.2">
      <c r="A113" s="501"/>
      <c r="B113" s="406" t="s">
        <v>567</v>
      </c>
      <c r="C113" s="511"/>
      <c r="D113" s="511"/>
      <c r="E113" s="511"/>
      <c r="F113" s="512"/>
      <c r="G113" s="512"/>
      <c r="H113" s="555"/>
      <c r="I113" s="504"/>
      <c r="J113" s="394">
        <v>169</v>
      </c>
      <c r="K113" s="415">
        <v>49.7</v>
      </c>
      <c r="L113" s="415">
        <v>0</v>
      </c>
      <c r="M113" s="415">
        <v>0</v>
      </c>
      <c r="N113" s="455">
        <v>0</v>
      </c>
    </row>
    <row r="114" spans="1:15" x14ac:dyDescent="0.2">
      <c r="A114" s="481" t="s">
        <v>115</v>
      </c>
      <c r="B114" s="279" t="s">
        <v>188</v>
      </c>
      <c r="C114" s="511"/>
      <c r="D114" s="511"/>
      <c r="E114" s="511"/>
      <c r="F114" s="510">
        <v>3</v>
      </c>
      <c r="G114" s="510">
        <v>15</v>
      </c>
      <c r="H114" s="505">
        <v>49</v>
      </c>
      <c r="I114" s="495">
        <v>58</v>
      </c>
      <c r="J114" s="263">
        <v>164</v>
      </c>
      <c r="K114" s="262">
        <v>49.7</v>
      </c>
      <c r="L114" s="513">
        <v>0.6</v>
      </c>
      <c r="M114" s="513">
        <v>1.2</v>
      </c>
      <c r="N114" s="548">
        <v>1.1000000000000001</v>
      </c>
    </row>
    <row r="115" spans="1:15" x14ac:dyDescent="0.2">
      <c r="A115" s="481"/>
      <c r="B115" s="220" t="s">
        <v>189</v>
      </c>
      <c r="C115" s="511"/>
      <c r="D115" s="511"/>
      <c r="E115" s="511"/>
      <c r="F115" s="511"/>
      <c r="G115" s="511"/>
      <c r="H115" s="506"/>
      <c r="I115" s="494"/>
      <c r="J115" s="86">
        <v>163</v>
      </c>
      <c r="K115" s="265">
        <v>49.7</v>
      </c>
      <c r="L115" s="514"/>
      <c r="M115" s="514"/>
      <c r="N115" s="548"/>
    </row>
    <row r="116" spans="1:15" x14ac:dyDescent="0.2">
      <c r="A116" s="481"/>
      <c r="B116" s="220" t="s">
        <v>190</v>
      </c>
      <c r="C116" s="511"/>
      <c r="D116" s="511"/>
      <c r="E116" s="511"/>
      <c r="F116" s="511"/>
      <c r="G116" s="511"/>
      <c r="H116" s="506"/>
      <c r="I116" s="494"/>
      <c r="J116" s="86">
        <v>162</v>
      </c>
      <c r="K116" s="265">
        <v>49.7</v>
      </c>
      <c r="L116" s="514"/>
      <c r="M116" s="514"/>
      <c r="N116" s="548"/>
    </row>
    <row r="117" spans="1:15" x14ac:dyDescent="0.2">
      <c r="A117" s="481"/>
      <c r="B117" s="281" t="s">
        <v>191</v>
      </c>
      <c r="C117" s="512"/>
      <c r="D117" s="512"/>
      <c r="E117" s="512"/>
      <c r="F117" s="512"/>
      <c r="G117" s="512"/>
      <c r="H117" s="555"/>
      <c r="I117" s="494"/>
      <c r="J117" s="285">
        <v>161</v>
      </c>
      <c r="K117" s="266">
        <v>49.7</v>
      </c>
      <c r="L117" s="515"/>
      <c r="M117" s="515"/>
      <c r="N117" s="548"/>
    </row>
    <row r="118" spans="1:15" x14ac:dyDescent="0.2">
      <c r="A118" s="481" t="s">
        <v>331</v>
      </c>
      <c r="B118" s="279" t="s">
        <v>463</v>
      </c>
      <c r="C118" s="502">
        <v>2</v>
      </c>
      <c r="D118" s="522">
        <v>0.15</v>
      </c>
      <c r="E118" s="502">
        <v>48.6</v>
      </c>
      <c r="F118" s="516" t="s">
        <v>49</v>
      </c>
      <c r="G118" s="519">
        <v>20</v>
      </c>
      <c r="H118" s="525">
        <v>49</v>
      </c>
      <c r="I118" s="564">
        <v>57</v>
      </c>
      <c r="J118" s="295">
        <v>156</v>
      </c>
      <c r="K118" s="280">
        <v>49.7</v>
      </c>
      <c r="L118" s="525">
        <v>0.6</v>
      </c>
      <c r="M118" s="525">
        <v>0.5</v>
      </c>
      <c r="N118" s="553">
        <v>0.5</v>
      </c>
    </row>
    <row r="119" spans="1:15" ht="14.25" x14ac:dyDescent="0.2">
      <c r="A119" s="481"/>
      <c r="B119" s="281" t="s">
        <v>464</v>
      </c>
      <c r="C119" s="503"/>
      <c r="D119" s="523"/>
      <c r="E119" s="503"/>
      <c r="F119" s="517"/>
      <c r="G119" s="520"/>
      <c r="H119" s="526"/>
      <c r="I119" s="565"/>
      <c r="J119" s="278">
        <v>155</v>
      </c>
      <c r="K119" s="302">
        <v>49.7</v>
      </c>
      <c r="L119" s="535"/>
      <c r="M119" s="535"/>
      <c r="N119" s="553"/>
      <c r="O119" s="232"/>
    </row>
    <row r="120" spans="1:15" x14ac:dyDescent="0.2">
      <c r="A120" s="481" t="s">
        <v>115</v>
      </c>
      <c r="B120" s="303" t="s">
        <v>205</v>
      </c>
      <c r="C120" s="503"/>
      <c r="D120" s="523"/>
      <c r="E120" s="503"/>
      <c r="F120" s="517"/>
      <c r="G120" s="520"/>
      <c r="H120" s="526"/>
      <c r="I120" s="546">
        <v>56</v>
      </c>
      <c r="J120" s="395">
        <v>150</v>
      </c>
      <c r="K120" s="410">
        <v>49.7</v>
      </c>
      <c r="L120" s="513">
        <v>1.1000000000000001</v>
      </c>
      <c r="M120" s="513">
        <v>2</v>
      </c>
      <c r="N120" s="548">
        <v>1.7</v>
      </c>
    </row>
    <row r="121" spans="1:15" x14ac:dyDescent="0.2">
      <c r="A121" s="481"/>
      <c r="B121" s="220" t="s">
        <v>206</v>
      </c>
      <c r="C121" s="503"/>
      <c r="D121" s="523"/>
      <c r="E121" s="503"/>
      <c r="F121" s="517"/>
      <c r="G121" s="520"/>
      <c r="H121" s="526"/>
      <c r="I121" s="547"/>
      <c r="J121" s="57">
        <v>149</v>
      </c>
      <c r="K121" s="347">
        <v>49.7</v>
      </c>
      <c r="L121" s="514"/>
      <c r="M121" s="514"/>
      <c r="N121" s="548"/>
    </row>
    <row r="122" spans="1:15" x14ac:dyDescent="0.2">
      <c r="A122" s="481"/>
      <c r="B122" s="220" t="s">
        <v>207</v>
      </c>
      <c r="C122" s="503"/>
      <c r="D122" s="523"/>
      <c r="E122" s="503"/>
      <c r="F122" s="517"/>
      <c r="G122" s="520"/>
      <c r="H122" s="526"/>
      <c r="I122" s="547"/>
      <c r="J122" s="57">
        <v>148</v>
      </c>
      <c r="K122" s="347">
        <v>49.7</v>
      </c>
      <c r="L122" s="514"/>
      <c r="M122" s="514"/>
      <c r="N122" s="548"/>
    </row>
    <row r="123" spans="1:15" x14ac:dyDescent="0.2">
      <c r="A123" s="481"/>
      <c r="B123" s="220" t="s">
        <v>208</v>
      </c>
      <c r="C123" s="503"/>
      <c r="D123" s="523"/>
      <c r="E123" s="503"/>
      <c r="F123" s="517"/>
      <c r="G123" s="520"/>
      <c r="H123" s="526"/>
      <c r="I123" s="547"/>
      <c r="J123" s="57">
        <v>147</v>
      </c>
      <c r="K123" s="347">
        <v>49.7</v>
      </c>
      <c r="L123" s="514"/>
      <c r="M123" s="514"/>
      <c r="N123" s="548"/>
    </row>
    <row r="124" spans="1:15" x14ac:dyDescent="0.2">
      <c r="A124" s="481"/>
      <c r="B124" s="220" t="s">
        <v>525</v>
      </c>
      <c r="C124" s="503"/>
      <c r="D124" s="523"/>
      <c r="E124" s="503"/>
      <c r="F124" s="517"/>
      <c r="G124" s="520"/>
      <c r="H124" s="526"/>
      <c r="I124" s="547"/>
      <c r="J124" s="57">
        <v>146</v>
      </c>
      <c r="K124" s="347">
        <v>49.7</v>
      </c>
      <c r="L124" s="514"/>
      <c r="M124" s="514"/>
      <c r="N124" s="548"/>
    </row>
    <row r="125" spans="1:15" x14ac:dyDescent="0.2">
      <c r="A125" s="481"/>
      <c r="B125" s="281" t="s">
        <v>210</v>
      </c>
      <c r="C125" s="503"/>
      <c r="D125" s="523"/>
      <c r="E125" s="503"/>
      <c r="F125" s="517"/>
      <c r="G125" s="520"/>
      <c r="H125" s="526"/>
      <c r="I125" s="547"/>
      <c r="J125" s="298">
        <v>145</v>
      </c>
      <c r="K125" s="349">
        <v>49.7</v>
      </c>
      <c r="L125" s="515"/>
      <c r="M125" s="515"/>
      <c r="N125" s="548"/>
    </row>
    <row r="126" spans="1:15" x14ac:dyDescent="0.2">
      <c r="A126" s="481" t="s">
        <v>118</v>
      </c>
      <c r="B126" s="279" t="s">
        <v>461</v>
      </c>
      <c r="C126" s="503"/>
      <c r="D126" s="523"/>
      <c r="E126" s="503"/>
      <c r="F126" s="516" t="s">
        <v>53</v>
      </c>
      <c r="G126" s="519">
        <v>20</v>
      </c>
      <c r="H126" s="513">
        <v>48.9</v>
      </c>
      <c r="I126" s="554">
        <v>55</v>
      </c>
      <c r="J126" s="426">
        <v>140</v>
      </c>
      <c r="K126" s="410">
        <v>49.7</v>
      </c>
      <c r="L126" s="513">
        <v>0</v>
      </c>
      <c r="M126" s="513">
        <v>0.1</v>
      </c>
      <c r="N126" s="548">
        <v>0</v>
      </c>
    </row>
    <row r="127" spans="1:15" x14ac:dyDescent="0.2">
      <c r="A127" s="481"/>
      <c r="B127" s="281" t="s">
        <v>462</v>
      </c>
      <c r="C127" s="503"/>
      <c r="D127" s="523"/>
      <c r="E127" s="503"/>
      <c r="F127" s="517"/>
      <c r="G127" s="520"/>
      <c r="H127" s="514"/>
      <c r="I127" s="508"/>
      <c r="J127" s="278">
        <v>139</v>
      </c>
      <c r="K127" s="266">
        <v>49.7</v>
      </c>
      <c r="L127" s="515"/>
      <c r="M127" s="515"/>
      <c r="N127" s="548"/>
    </row>
    <row r="128" spans="1:15" x14ac:dyDescent="0.2">
      <c r="A128" s="481" t="s">
        <v>273</v>
      </c>
      <c r="B128" s="290" t="s">
        <v>383</v>
      </c>
      <c r="C128" s="503"/>
      <c r="D128" s="523"/>
      <c r="E128" s="503"/>
      <c r="F128" s="517"/>
      <c r="G128" s="520"/>
      <c r="H128" s="514"/>
      <c r="I128" s="495">
        <v>54</v>
      </c>
      <c r="J128" s="426">
        <v>134</v>
      </c>
      <c r="K128" s="262">
        <v>49.7</v>
      </c>
      <c r="L128" s="513">
        <v>1</v>
      </c>
      <c r="M128" s="513">
        <v>1.6</v>
      </c>
      <c r="N128" s="548">
        <v>1.5</v>
      </c>
    </row>
    <row r="129" spans="1:14" x14ac:dyDescent="0.2">
      <c r="A129" s="481"/>
      <c r="B129" s="220" t="s">
        <v>281</v>
      </c>
      <c r="C129" s="503"/>
      <c r="D129" s="523"/>
      <c r="E129" s="503"/>
      <c r="F129" s="517"/>
      <c r="G129" s="520"/>
      <c r="H129" s="514"/>
      <c r="I129" s="494"/>
      <c r="J129" s="229">
        <v>133</v>
      </c>
      <c r="K129" s="265">
        <v>49.7</v>
      </c>
      <c r="L129" s="514"/>
      <c r="M129" s="514"/>
      <c r="N129" s="548"/>
    </row>
    <row r="130" spans="1:14" x14ac:dyDescent="0.2">
      <c r="A130" s="490"/>
      <c r="B130" s="220" t="s">
        <v>282</v>
      </c>
      <c r="C130" s="503"/>
      <c r="D130" s="523"/>
      <c r="E130" s="503"/>
      <c r="F130" s="517"/>
      <c r="G130" s="520"/>
      <c r="H130" s="514"/>
      <c r="I130" s="494"/>
      <c r="J130" s="82">
        <v>132</v>
      </c>
      <c r="K130" s="265">
        <v>49.7</v>
      </c>
      <c r="L130" s="514"/>
      <c r="M130" s="514"/>
      <c r="N130" s="548"/>
    </row>
    <row r="131" spans="1:14" x14ac:dyDescent="0.2">
      <c r="A131" s="490"/>
      <c r="B131" s="220" t="s">
        <v>283</v>
      </c>
      <c r="C131" s="503"/>
      <c r="D131" s="523"/>
      <c r="E131" s="503"/>
      <c r="F131" s="517"/>
      <c r="G131" s="520"/>
      <c r="H131" s="514"/>
      <c r="I131" s="494"/>
      <c r="J131" s="82">
        <v>131</v>
      </c>
      <c r="K131" s="265">
        <v>49.7</v>
      </c>
      <c r="L131" s="514"/>
      <c r="M131" s="514"/>
      <c r="N131" s="548"/>
    </row>
    <row r="132" spans="1:14" x14ac:dyDescent="0.2">
      <c r="A132" s="490"/>
      <c r="B132" s="220" t="s">
        <v>384</v>
      </c>
      <c r="C132" s="503"/>
      <c r="D132" s="523"/>
      <c r="E132" s="503"/>
      <c r="F132" s="517"/>
      <c r="G132" s="520"/>
      <c r="H132" s="514"/>
      <c r="I132" s="494"/>
      <c r="J132" s="82">
        <v>130</v>
      </c>
      <c r="K132" s="265">
        <v>49.7</v>
      </c>
      <c r="L132" s="514"/>
      <c r="M132" s="514"/>
      <c r="N132" s="548"/>
    </row>
    <row r="133" spans="1:14" x14ac:dyDescent="0.2">
      <c r="A133" s="490"/>
      <c r="B133" s="220" t="s">
        <v>284</v>
      </c>
      <c r="C133" s="503"/>
      <c r="D133" s="523"/>
      <c r="E133" s="503"/>
      <c r="F133" s="517"/>
      <c r="G133" s="520"/>
      <c r="H133" s="514"/>
      <c r="I133" s="494"/>
      <c r="J133" s="82">
        <v>129</v>
      </c>
      <c r="K133" s="265">
        <v>49.7</v>
      </c>
      <c r="L133" s="514"/>
      <c r="M133" s="514"/>
      <c r="N133" s="548"/>
    </row>
    <row r="134" spans="1:14" x14ac:dyDescent="0.2">
      <c r="A134" s="490"/>
      <c r="B134" s="220" t="s">
        <v>285</v>
      </c>
      <c r="C134" s="503"/>
      <c r="D134" s="523"/>
      <c r="E134" s="503"/>
      <c r="F134" s="517"/>
      <c r="G134" s="520"/>
      <c r="H134" s="514"/>
      <c r="I134" s="494"/>
      <c r="J134" s="82">
        <v>128</v>
      </c>
      <c r="K134" s="265">
        <v>49.7</v>
      </c>
      <c r="L134" s="514"/>
      <c r="M134" s="514"/>
      <c r="N134" s="548"/>
    </row>
    <row r="135" spans="1:14" x14ac:dyDescent="0.2">
      <c r="A135" s="490"/>
      <c r="B135" s="281" t="s">
        <v>286</v>
      </c>
      <c r="C135" s="503"/>
      <c r="D135" s="523"/>
      <c r="E135" s="503"/>
      <c r="F135" s="517"/>
      <c r="G135" s="520"/>
      <c r="H135" s="514"/>
      <c r="I135" s="494"/>
      <c r="J135" s="278">
        <v>127</v>
      </c>
      <c r="K135" s="266">
        <v>49.7</v>
      </c>
      <c r="L135" s="515"/>
      <c r="M135" s="515"/>
      <c r="N135" s="548"/>
    </row>
    <row r="136" spans="1:14" ht="31.5" customHeight="1" x14ac:dyDescent="0.2">
      <c r="A136" s="409" t="s">
        <v>116</v>
      </c>
      <c r="B136" s="291" t="s">
        <v>501</v>
      </c>
      <c r="C136" s="503"/>
      <c r="D136" s="524"/>
      <c r="E136" s="503"/>
      <c r="F136" s="517"/>
      <c r="G136" s="520"/>
      <c r="H136" s="514"/>
      <c r="I136" s="421" t="s">
        <v>157</v>
      </c>
      <c r="J136" s="292" t="s">
        <v>229</v>
      </c>
      <c r="K136" s="439" t="s">
        <v>229</v>
      </c>
      <c r="L136" s="440">
        <v>2.4</v>
      </c>
      <c r="M136" s="440">
        <v>4.7</v>
      </c>
      <c r="N136" s="408">
        <v>4.2</v>
      </c>
    </row>
    <row r="137" spans="1:14" ht="25.5" x14ac:dyDescent="0.2">
      <c r="A137" s="431" t="s">
        <v>118</v>
      </c>
      <c r="B137" s="286" t="s">
        <v>225</v>
      </c>
      <c r="C137" s="504"/>
      <c r="D137" s="425">
        <v>0.3</v>
      </c>
      <c r="E137" s="504"/>
      <c r="F137" s="518"/>
      <c r="G137" s="521"/>
      <c r="H137" s="515"/>
      <c r="I137" s="412">
        <v>53</v>
      </c>
      <c r="J137" s="425">
        <v>122</v>
      </c>
      <c r="K137" s="425">
        <v>49.7</v>
      </c>
      <c r="L137" s="433">
        <v>2.6</v>
      </c>
      <c r="M137" s="433">
        <v>4</v>
      </c>
      <c r="N137" s="416">
        <v>2.8</v>
      </c>
    </row>
    <row r="138" spans="1:14" x14ac:dyDescent="0.2">
      <c r="A138" s="481" t="s">
        <v>351</v>
      </c>
      <c r="B138" s="279" t="s">
        <v>526</v>
      </c>
      <c r="C138" s="510">
        <v>3</v>
      </c>
      <c r="D138" s="482">
        <v>0.15</v>
      </c>
      <c r="E138" s="513">
        <v>48.4</v>
      </c>
      <c r="F138" s="516" t="s">
        <v>58</v>
      </c>
      <c r="G138" s="519">
        <v>25</v>
      </c>
      <c r="H138" s="513">
        <v>48.9</v>
      </c>
      <c r="I138" s="569">
        <v>52</v>
      </c>
      <c r="J138" s="426">
        <v>117</v>
      </c>
      <c r="K138" s="280">
        <v>49.7</v>
      </c>
      <c r="L138" s="513">
        <v>2.2000000000000002</v>
      </c>
      <c r="M138" s="513">
        <v>3</v>
      </c>
      <c r="N138" s="548">
        <v>2.4</v>
      </c>
    </row>
    <row r="139" spans="1:14" x14ac:dyDescent="0.2">
      <c r="A139" s="481"/>
      <c r="B139" s="296" t="s">
        <v>352</v>
      </c>
      <c r="C139" s="511"/>
      <c r="D139" s="483"/>
      <c r="E139" s="514"/>
      <c r="F139" s="517"/>
      <c r="G139" s="520"/>
      <c r="H139" s="514"/>
      <c r="I139" s="570"/>
      <c r="J139" s="229">
        <v>116</v>
      </c>
      <c r="K139" s="434">
        <v>49.7</v>
      </c>
      <c r="L139" s="514"/>
      <c r="M139" s="514"/>
      <c r="N139" s="548"/>
    </row>
    <row r="140" spans="1:14" x14ac:dyDescent="0.2">
      <c r="A140" s="490"/>
      <c r="B140" s="220" t="s">
        <v>353</v>
      </c>
      <c r="C140" s="511"/>
      <c r="D140" s="483"/>
      <c r="E140" s="514"/>
      <c r="F140" s="517"/>
      <c r="G140" s="520"/>
      <c r="H140" s="514"/>
      <c r="I140" s="570"/>
      <c r="J140" s="82">
        <v>115</v>
      </c>
      <c r="K140" s="347">
        <v>49.7</v>
      </c>
      <c r="L140" s="514"/>
      <c r="M140" s="514"/>
      <c r="N140" s="548"/>
    </row>
    <row r="141" spans="1:14" x14ac:dyDescent="0.2">
      <c r="A141" s="490"/>
      <c r="B141" s="220" t="s">
        <v>354</v>
      </c>
      <c r="C141" s="511"/>
      <c r="D141" s="483"/>
      <c r="E141" s="514"/>
      <c r="F141" s="517"/>
      <c r="G141" s="520"/>
      <c r="H141" s="514"/>
      <c r="I141" s="570"/>
      <c r="J141" s="304">
        <v>114</v>
      </c>
      <c r="K141" s="423">
        <v>49.7</v>
      </c>
      <c r="L141" s="514"/>
      <c r="M141" s="514"/>
      <c r="N141" s="548"/>
    </row>
    <row r="142" spans="1:14" x14ac:dyDescent="0.2">
      <c r="A142" s="490"/>
      <c r="B142" s="220" t="s">
        <v>355</v>
      </c>
      <c r="C142" s="511"/>
      <c r="D142" s="483"/>
      <c r="E142" s="514"/>
      <c r="F142" s="517"/>
      <c r="G142" s="520"/>
      <c r="H142" s="514"/>
      <c r="I142" s="570"/>
      <c r="J142" s="82">
        <v>113</v>
      </c>
      <c r="K142" s="347">
        <v>49.7</v>
      </c>
      <c r="L142" s="571"/>
      <c r="M142" s="571"/>
      <c r="N142" s="572"/>
    </row>
    <row r="143" spans="1:14" x14ac:dyDescent="0.2">
      <c r="A143" s="490"/>
      <c r="B143" s="281" t="s">
        <v>356</v>
      </c>
      <c r="C143" s="511"/>
      <c r="D143" s="483"/>
      <c r="E143" s="514"/>
      <c r="F143" s="517"/>
      <c r="G143" s="520"/>
      <c r="H143" s="514"/>
      <c r="I143" s="354" t="s">
        <v>157</v>
      </c>
      <c r="J143" s="278" t="s">
        <v>229</v>
      </c>
      <c r="K143" s="349" t="s">
        <v>229</v>
      </c>
      <c r="L143" s="349">
        <v>2.7</v>
      </c>
      <c r="M143" s="349">
        <v>2</v>
      </c>
      <c r="N143" s="432">
        <v>1.9</v>
      </c>
    </row>
    <row r="144" spans="1:14" x14ac:dyDescent="0.2">
      <c r="A144" s="481" t="s">
        <v>357</v>
      </c>
      <c r="B144" s="279" t="s">
        <v>502</v>
      </c>
      <c r="C144" s="511"/>
      <c r="D144" s="483"/>
      <c r="E144" s="514"/>
      <c r="F144" s="517"/>
      <c r="G144" s="520"/>
      <c r="H144" s="514"/>
      <c r="I144" s="381" t="s">
        <v>157</v>
      </c>
      <c r="J144" s="355"/>
      <c r="K144" s="262"/>
      <c r="L144" s="356">
        <v>0.5</v>
      </c>
      <c r="M144" s="357">
        <v>0.6</v>
      </c>
      <c r="N144" s="352">
        <v>0.7</v>
      </c>
    </row>
    <row r="145" spans="1:14" x14ac:dyDescent="0.2">
      <c r="A145" s="490"/>
      <c r="B145" s="220" t="s">
        <v>358</v>
      </c>
      <c r="C145" s="511"/>
      <c r="D145" s="483"/>
      <c r="E145" s="514"/>
      <c r="F145" s="517"/>
      <c r="G145" s="520"/>
      <c r="H145" s="514"/>
      <c r="I145" s="82">
        <v>51</v>
      </c>
      <c r="J145" s="404">
        <v>108</v>
      </c>
      <c r="K145" s="265">
        <v>49.7</v>
      </c>
      <c r="L145" s="358">
        <v>2.8</v>
      </c>
      <c r="M145" s="359">
        <v>3</v>
      </c>
      <c r="N145" s="424">
        <v>3.2</v>
      </c>
    </row>
    <row r="146" spans="1:14" x14ac:dyDescent="0.2">
      <c r="A146" s="490"/>
      <c r="B146" s="281" t="s">
        <v>359</v>
      </c>
      <c r="C146" s="512"/>
      <c r="D146" s="484"/>
      <c r="E146" s="515"/>
      <c r="F146" s="518"/>
      <c r="G146" s="521"/>
      <c r="H146" s="515"/>
      <c r="I146" s="354" t="s">
        <v>157</v>
      </c>
      <c r="J146" s="360"/>
      <c r="K146" s="266"/>
      <c r="L146" s="361">
        <v>0.6</v>
      </c>
      <c r="M146" s="362">
        <v>1</v>
      </c>
      <c r="N146" s="432">
        <v>0.4</v>
      </c>
    </row>
    <row r="147" spans="1:14" x14ac:dyDescent="0.2">
      <c r="A147" s="409" t="s">
        <v>181</v>
      </c>
      <c r="B147" s="291" t="s">
        <v>182</v>
      </c>
      <c r="C147" s="516" t="s">
        <v>49</v>
      </c>
      <c r="D147" s="439">
        <v>0.3</v>
      </c>
      <c r="E147" s="440">
        <v>48.2</v>
      </c>
      <c r="F147" s="516" t="s">
        <v>61</v>
      </c>
      <c r="G147" s="519">
        <v>30</v>
      </c>
      <c r="H147" s="513">
        <v>48.9</v>
      </c>
      <c r="I147" s="421" t="s">
        <v>157</v>
      </c>
      <c r="J147" s="293" t="s">
        <v>229</v>
      </c>
      <c r="K147" s="440" t="s">
        <v>229</v>
      </c>
      <c r="L147" s="440">
        <v>0</v>
      </c>
      <c r="M147" s="440">
        <v>0</v>
      </c>
      <c r="N147" s="408">
        <v>0</v>
      </c>
    </row>
    <row r="148" spans="1:14" x14ac:dyDescent="0.2">
      <c r="A148" s="409" t="s">
        <v>527</v>
      </c>
      <c r="B148" s="291" t="s">
        <v>568</v>
      </c>
      <c r="C148" s="517"/>
      <c r="D148" s="497">
        <v>0.15</v>
      </c>
      <c r="E148" s="566">
        <v>48.2</v>
      </c>
      <c r="F148" s="517"/>
      <c r="G148" s="520"/>
      <c r="H148" s="514"/>
      <c r="I148" s="420">
        <v>50</v>
      </c>
      <c r="J148" s="420">
        <v>103</v>
      </c>
      <c r="K148" s="440">
        <v>49.7</v>
      </c>
      <c r="L148" s="440">
        <v>0.7</v>
      </c>
      <c r="M148" s="440">
        <v>1.1000000000000001</v>
      </c>
      <c r="N148" s="408">
        <v>1</v>
      </c>
    </row>
    <row r="149" spans="1:14" x14ac:dyDescent="0.2">
      <c r="A149" s="409" t="s">
        <v>109</v>
      </c>
      <c r="B149" s="291" t="s">
        <v>528</v>
      </c>
      <c r="C149" s="517"/>
      <c r="D149" s="499"/>
      <c r="E149" s="567"/>
      <c r="F149" s="517"/>
      <c r="G149" s="520"/>
      <c r="H149" s="514"/>
      <c r="I149" s="412">
        <v>49</v>
      </c>
      <c r="J149" s="292">
        <v>98</v>
      </c>
      <c r="K149" s="433">
        <v>49.7</v>
      </c>
      <c r="L149" s="433">
        <v>1.1000000000000001</v>
      </c>
      <c r="M149" s="433">
        <v>1.6</v>
      </c>
      <c r="N149" s="416">
        <v>1.6</v>
      </c>
    </row>
    <row r="150" spans="1:14" x14ac:dyDescent="0.2">
      <c r="A150" s="481" t="s">
        <v>332</v>
      </c>
      <c r="B150" s="262" t="s">
        <v>318</v>
      </c>
      <c r="C150" s="517"/>
      <c r="D150" s="499"/>
      <c r="E150" s="567"/>
      <c r="F150" s="517"/>
      <c r="G150" s="520"/>
      <c r="H150" s="514"/>
      <c r="I150" s="495">
        <v>48</v>
      </c>
      <c r="J150" s="426">
        <v>93</v>
      </c>
      <c r="K150" s="296">
        <v>49.7</v>
      </c>
      <c r="L150" s="513">
        <v>1</v>
      </c>
      <c r="M150" s="513">
        <v>1.5</v>
      </c>
      <c r="N150" s="548">
        <v>1.4</v>
      </c>
    </row>
    <row r="151" spans="1:14" x14ac:dyDescent="0.2">
      <c r="A151" s="481"/>
      <c r="B151" s="265" t="s">
        <v>319</v>
      </c>
      <c r="C151" s="517"/>
      <c r="D151" s="499"/>
      <c r="E151" s="567"/>
      <c r="F151" s="517"/>
      <c r="G151" s="520"/>
      <c r="H151" s="514"/>
      <c r="I151" s="494"/>
      <c r="J151" s="82">
        <v>92</v>
      </c>
      <c r="K151" s="220">
        <v>49.7</v>
      </c>
      <c r="L151" s="514"/>
      <c r="M151" s="514"/>
      <c r="N151" s="548"/>
    </row>
    <row r="152" spans="1:14" x14ac:dyDescent="0.2">
      <c r="A152" s="481"/>
      <c r="B152" s="265" t="s">
        <v>385</v>
      </c>
      <c r="C152" s="517"/>
      <c r="D152" s="499"/>
      <c r="E152" s="567"/>
      <c r="F152" s="517"/>
      <c r="G152" s="520"/>
      <c r="H152" s="514"/>
      <c r="I152" s="494"/>
      <c r="J152" s="82">
        <v>91</v>
      </c>
      <c r="K152" s="220">
        <v>49.7</v>
      </c>
      <c r="L152" s="514"/>
      <c r="M152" s="514"/>
      <c r="N152" s="548"/>
    </row>
    <row r="153" spans="1:14" x14ac:dyDescent="0.2">
      <c r="A153" s="481"/>
      <c r="B153" s="265" t="s">
        <v>386</v>
      </c>
      <c r="C153" s="517"/>
      <c r="D153" s="499"/>
      <c r="E153" s="567"/>
      <c r="F153" s="517"/>
      <c r="G153" s="520"/>
      <c r="H153" s="514"/>
      <c r="I153" s="494"/>
      <c r="J153" s="82">
        <v>90</v>
      </c>
      <c r="K153" s="220">
        <v>49.7</v>
      </c>
      <c r="L153" s="514"/>
      <c r="M153" s="514"/>
      <c r="N153" s="548"/>
    </row>
    <row r="154" spans="1:14" x14ac:dyDescent="0.2">
      <c r="A154" s="481"/>
      <c r="B154" s="265" t="s">
        <v>387</v>
      </c>
      <c r="C154" s="517"/>
      <c r="D154" s="499"/>
      <c r="E154" s="567"/>
      <c r="F154" s="517"/>
      <c r="G154" s="520"/>
      <c r="H154" s="514"/>
      <c r="I154" s="494"/>
      <c r="J154" s="82">
        <v>89</v>
      </c>
      <c r="K154" s="220">
        <v>49.7</v>
      </c>
      <c r="L154" s="514"/>
      <c r="M154" s="514"/>
      <c r="N154" s="548"/>
    </row>
    <row r="155" spans="1:14" x14ac:dyDescent="0.2">
      <c r="A155" s="481"/>
      <c r="B155" s="265" t="s">
        <v>320</v>
      </c>
      <c r="C155" s="517"/>
      <c r="D155" s="499"/>
      <c r="E155" s="567"/>
      <c r="F155" s="517"/>
      <c r="G155" s="520"/>
      <c r="H155" s="514"/>
      <c r="I155" s="494"/>
      <c r="J155" s="82">
        <v>88</v>
      </c>
      <c r="K155" s="220">
        <v>49.7</v>
      </c>
      <c r="L155" s="514"/>
      <c r="M155" s="514"/>
      <c r="N155" s="548"/>
    </row>
    <row r="156" spans="1:14" x14ac:dyDescent="0.2">
      <c r="A156" s="481"/>
      <c r="B156" s="265" t="s">
        <v>388</v>
      </c>
      <c r="C156" s="517"/>
      <c r="D156" s="499"/>
      <c r="E156" s="567"/>
      <c r="F156" s="517"/>
      <c r="G156" s="520"/>
      <c r="H156" s="514"/>
      <c r="I156" s="494"/>
      <c r="J156" s="82">
        <v>87</v>
      </c>
      <c r="K156" s="220">
        <v>49.7</v>
      </c>
      <c r="L156" s="514"/>
      <c r="M156" s="514"/>
      <c r="N156" s="548"/>
    </row>
    <row r="157" spans="1:14" x14ac:dyDescent="0.2">
      <c r="A157" s="490"/>
      <c r="B157" s="265" t="s">
        <v>389</v>
      </c>
      <c r="C157" s="517"/>
      <c r="D157" s="499"/>
      <c r="E157" s="567"/>
      <c r="F157" s="517"/>
      <c r="G157" s="520"/>
      <c r="H157" s="514"/>
      <c r="I157" s="494"/>
      <c r="J157" s="82">
        <v>86</v>
      </c>
      <c r="K157" s="220">
        <v>49.7</v>
      </c>
      <c r="L157" s="514"/>
      <c r="M157" s="514"/>
      <c r="N157" s="548"/>
    </row>
    <row r="158" spans="1:14" x14ac:dyDescent="0.2">
      <c r="A158" s="490"/>
      <c r="B158" s="265" t="s">
        <v>321</v>
      </c>
      <c r="C158" s="517"/>
      <c r="D158" s="499"/>
      <c r="E158" s="567"/>
      <c r="F158" s="517"/>
      <c r="G158" s="520"/>
      <c r="H158" s="514"/>
      <c r="I158" s="494"/>
      <c r="J158" s="82">
        <v>85</v>
      </c>
      <c r="K158" s="220">
        <v>49.7</v>
      </c>
      <c r="L158" s="514"/>
      <c r="M158" s="514"/>
      <c r="N158" s="548"/>
    </row>
    <row r="159" spans="1:14" x14ac:dyDescent="0.2">
      <c r="A159" s="490"/>
      <c r="B159" s="265" t="s">
        <v>390</v>
      </c>
      <c r="C159" s="517"/>
      <c r="D159" s="499"/>
      <c r="E159" s="567"/>
      <c r="F159" s="517"/>
      <c r="G159" s="520"/>
      <c r="H159" s="514"/>
      <c r="I159" s="494"/>
      <c r="J159" s="82">
        <v>84</v>
      </c>
      <c r="K159" s="220">
        <v>49.7</v>
      </c>
      <c r="L159" s="514"/>
      <c r="M159" s="514"/>
      <c r="N159" s="548"/>
    </row>
    <row r="160" spans="1:14" x14ac:dyDescent="0.2">
      <c r="A160" s="490"/>
      <c r="B160" s="266" t="s">
        <v>391</v>
      </c>
      <c r="C160" s="517"/>
      <c r="D160" s="499"/>
      <c r="E160" s="567"/>
      <c r="F160" s="517"/>
      <c r="G160" s="520"/>
      <c r="H160" s="514"/>
      <c r="I160" s="494"/>
      <c r="J160" s="278">
        <v>83</v>
      </c>
      <c r="K160" s="221">
        <v>49.7</v>
      </c>
      <c r="L160" s="515"/>
      <c r="M160" s="515"/>
      <c r="N160" s="548"/>
    </row>
    <row r="161" spans="1:14" ht="25.5" x14ac:dyDescent="0.2">
      <c r="A161" s="409" t="s">
        <v>248</v>
      </c>
      <c r="B161" s="291" t="s">
        <v>553</v>
      </c>
      <c r="C161" s="517"/>
      <c r="D161" s="499"/>
      <c r="E161" s="567"/>
      <c r="F161" s="517"/>
      <c r="G161" s="520"/>
      <c r="H161" s="514"/>
      <c r="I161" s="421" t="s">
        <v>157</v>
      </c>
      <c r="J161" s="293"/>
      <c r="K161" s="440"/>
      <c r="L161" s="440">
        <v>0</v>
      </c>
      <c r="M161" s="440">
        <v>0</v>
      </c>
      <c r="N161" s="408">
        <v>0</v>
      </c>
    </row>
    <row r="162" spans="1:14" ht="59.25" customHeight="1" x14ac:dyDescent="0.2">
      <c r="A162" s="481" t="s">
        <v>253</v>
      </c>
      <c r="B162" s="262" t="s">
        <v>554</v>
      </c>
      <c r="C162" s="517"/>
      <c r="D162" s="499"/>
      <c r="E162" s="567"/>
      <c r="F162" s="517"/>
      <c r="G162" s="520"/>
      <c r="H162" s="514"/>
      <c r="I162" s="288">
        <v>47</v>
      </c>
      <c r="J162" s="307">
        <v>78</v>
      </c>
      <c r="K162" s="308">
        <v>49.7</v>
      </c>
      <c r="L162" s="280">
        <v>1.6</v>
      </c>
      <c r="M162" s="280">
        <v>2.2999999999999998</v>
      </c>
      <c r="N162" s="352">
        <v>2.2000000000000002</v>
      </c>
    </row>
    <row r="163" spans="1:14" ht="40.5" customHeight="1" x14ac:dyDescent="0.2">
      <c r="A163" s="481"/>
      <c r="B163" s="309" t="s">
        <v>192</v>
      </c>
      <c r="C163" s="518"/>
      <c r="D163" s="498"/>
      <c r="E163" s="568"/>
      <c r="F163" s="518"/>
      <c r="G163" s="521"/>
      <c r="H163" s="515"/>
      <c r="I163" s="363">
        <v>46</v>
      </c>
      <c r="J163" s="310">
        <v>73</v>
      </c>
      <c r="K163" s="309">
        <v>49.7</v>
      </c>
      <c r="L163" s="406">
        <v>1.8</v>
      </c>
      <c r="M163" s="406">
        <v>3.6</v>
      </c>
      <c r="N163" s="407">
        <v>3.3</v>
      </c>
    </row>
    <row r="164" spans="1:14" x14ac:dyDescent="0.2">
      <c r="A164" s="409" t="s">
        <v>250</v>
      </c>
      <c r="B164" s="291" t="s">
        <v>251</v>
      </c>
      <c r="C164" s="516" t="s">
        <v>53</v>
      </c>
      <c r="D164" s="482">
        <v>0.15</v>
      </c>
      <c r="E164" s="440">
        <v>48</v>
      </c>
      <c r="F164" s="516" t="s">
        <v>63</v>
      </c>
      <c r="G164" s="519">
        <v>35</v>
      </c>
      <c r="H164" s="513">
        <v>48.9</v>
      </c>
      <c r="I164" s="420">
        <v>45</v>
      </c>
      <c r="J164" s="293">
        <v>68</v>
      </c>
      <c r="K164" s="440">
        <v>49.7</v>
      </c>
      <c r="L164" s="440">
        <v>2.8</v>
      </c>
      <c r="M164" s="440">
        <v>4.0999999999999996</v>
      </c>
      <c r="N164" s="408">
        <v>3.5</v>
      </c>
    </row>
    <row r="165" spans="1:14" ht="51" x14ac:dyDescent="0.2">
      <c r="A165" s="409" t="s">
        <v>362</v>
      </c>
      <c r="B165" s="291" t="s">
        <v>204</v>
      </c>
      <c r="C165" s="517"/>
      <c r="D165" s="483"/>
      <c r="E165" s="440">
        <v>48</v>
      </c>
      <c r="F165" s="517"/>
      <c r="G165" s="520"/>
      <c r="H165" s="514"/>
      <c r="I165" s="412">
        <v>44</v>
      </c>
      <c r="J165" s="311">
        <v>63</v>
      </c>
      <c r="K165" s="217">
        <v>49.7</v>
      </c>
      <c r="L165" s="433">
        <v>0.5</v>
      </c>
      <c r="M165" s="433">
        <v>1.8</v>
      </c>
      <c r="N165" s="416">
        <v>0.7</v>
      </c>
    </row>
    <row r="166" spans="1:14" ht="33.75" customHeight="1" x14ac:dyDescent="0.2">
      <c r="A166" s="409" t="s">
        <v>112</v>
      </c>
      <c r="B166" s="291" t="s">
        <v>183</v>
      </c>
      <c r="C166" s="517"/>
      <c r="D166" s="483"/>
      <c r="E166" s="440">
        <v>48</v>
      </c>
      <c r="F166" s="517"/>
      <c r="G166" s="520"/>
      <c r="H166" s="514"/>
      <c r="I166" s="421" t="s">
        <v>157</v>
      </c>
      <c r="J166" s="293"/>
      <c r="K166" s="439"/>
      <c r="L166" s="440">
        <v>2.2999999999999998</v>
      </c>
      <c r="M166" s="440">
        <v>3.8</v>
      </c>
      <c r="N166" s="408">
        <v>3.4</v>
      </c>
    </row>
    <row r="167" spans="1:14" x14ac:dyDescent="0.2">
      <c r="A167" s="481" t="s">
        <v>117</v>
      </c>
      <c r="B167" s="282" t="s">
        <v>196</v>
      </c>
      <c r="C167" s="517"/>
      <c r="D167" s="483"/>
      <c r="E167" s="573">
        <v>48</v>
      </c>
      <c r="F167" s="517"/>
      <c r="G167" s="520"/>
      <c r="H167" s="514"/>
      <c r="I167" s="495">
        <v>43</v>
      </c>
      <c r="J167" s="288">
        <v>58</v>
      </c>
      <c r="K167" s="346">
        <v>49.7</v>
      </c>
      <c r="L167" s="513">
        <v>0.6</v>
      </c>
      <c r="M167" s="513">
        <v>0.7</v>
      </c>
      <c r="N167" s="548">
        <v>0.9</v>
      </c>
    </row>
    <row r="168" spans="1:14" x14ac:dyDescent="0.2">
      <c r="A168" s="481"/>
      <c r="B168" s="283" t="s">
        <v>311</v>
      </c>
      <c r="C168" s="517"/>
      <c r="D168" s="483"/>
      <c r="E168" s="573"/>
      <c r="F168" s="517"/>
      <c r="G168" s="520"/>
      <c r="H168" s="514"/>
      <c r="I168" s="494"/>
      <c r="J168" s="422">
        <v>57</v>
      </c>
      <c r="K168" s="350">
        <v>49.7</v>
      </c>
      <c r="L168" s="514"/>
      <c r="M168" s="514"/>
      <c r="N168" s="548"/>
    </row>
    <row r="169" spans="1:14" x14ac:dyDescent="0.2">
      <c r="A169" s="481"/>
      <c r="B169" s="284" t="s">
        <v>312</v>
      </c>
      <c r="C169" s="517"/>
      <c r="D169" s="483"/>
      <c r="E169" s="573"/>
      <c r="F169" s="517"/>
      <c r="G169" s="520"/>
      <c r="H169" s="514"/>
      <c r="I169" s="494"/>
      <c r="J169" s="294">
        <v>56</v>
      </c>
      <c r="K169" s="351">
        <v>49.7</v>
      </c>
      <c r="L169" s="515"/>
      <c r="M169" s="515"/>
      <c r="N169" s="548"/>
    </row>
    <row r="170" spans="1:14" ht="56.25" customHeight="1" x14ac:dyDescent="0.2">
      <c r="A170" s="409" t="s">
        <v>370</v>
      </c>
      <c r="B170" s="286" t="s">
        <v>194</v>
      </c>
      <c r="C170" s="517"/>
      <c r="D170" s="483"/>
      <c r="E170" s="433">
        <v>48</v>
      </c>
      <c r="F170" s="517"/>
      <c r="G170" s="520"/>
      <c r="H170" s="514"/>
      <c r="I170" s="420">
        <v>42</v>
      </c>
      <c r="J170" s="412">
        <v>51</v>
      </c>
      <c r="K170" s="439">
        <v>49.7</v>
      </c>
      <c r="L170" s="440">
        <v>0.8</v>
      </c>
      <c r="M170" s="440">
        <v>1.6</v>
      </c>
      <c r="N170" s="408">
        <v>1.1000000000000001</v>
      </c>
    </row>
    <row r="171" spans="1:14" x14ac:dyDescent="0.2">
      <c r="A171" s="481" t="s">
        <v>292</v>
      </c>
      <c r="B171" s="279" t="s">
        <v>293</v>
      </c>
      <c r="C171" s="517"/>
      <c r="D171" s="483"/>
      <c r="E171" s="573">
        <v>48</v>
      </c>
      <c r="F171" s="517"/>
      <c r="G171" s="520"/>
      <c r="H171" s="514"/>
      <c r="I171" s="495">
        <v>41</v>
      </c>
      <c r="J171" s="312">
        <v>46</v>
      </c>
      <c r="K171" s="296">
        <v>49.7</v>
      </c>
      <c r="L171" s="513">
        <v>0.5</v>
      </c>
      <c r="M171" s="513">
        <v>0.8</v>
      </c>
      <c r="N171" s="548">
        <v>0.7</v>
      </c>
    </row>
    <row r="172" spans="1:14" x14ac:dyDescent="0.2">
      <c r="A172" s="490"/>
      <c r="B172" s="220" t="s">
        <v>294</v>
      </c>
      <c r="C172" s="517"/>
      <c r="D172" s="483"/>
      <c r="E172" s="573"/>
      <c r="F172" s="517"/>
      <c r="G172" s="520"/>
      <c r="H172" s="514"/>
      <c r="I172" s="494"/>
      <c r="J172" s="313">
        <v>45</v>
      </c>
      <c r="K172" s="220">
        <v>49.7</v>
      </c>
      <c r="L172" s="514"/>
      <c r="M172" s="514"/>
      <c r="N172" s="548"/>
    </row>
    <row r="173" spans="1:14" x14ac:dyDescent="0.2">
      <c r="A173" s="490"/>
      <c r="B173" s="220" t="s">
        <v>295</v>
      </c>
      <c r="C173" s="517"/>
      <c r="D173" s="483"/>
      <c r="E173" s="573"/>
      <c r="F173" s="517"/>
      <c r="G173" s="520"/>
      <c r="H173" s="514"/>
      <c r="I173" s="494"/>
      <c r="J173" s="313">
        <v>44</v>
      </c>
      <c r="K173" s="220">
        <v>49.7</v>
      </c>
      <c r="L173" s="514"/>
      <c r="M173" s="514"/>
      <c r="N173" s="548"/>
    </row>
    <row r="174" spans="1:14" x14ac:dyDescent="0.2">
      <c r="A174" s="490"/>
      <c r="B174" s="220" t="s">
        <v>296</v>
      </c>
      <c r="C174" s="517"/>
      <c r="D174" s="483"/>
      <c r="E174" s="573"/>
      <c r="F174" s="517"/>
      <c r="G174" s="520"/>
      <c r="H174" s="514"/>
      <c r="I174" s="494"/>
      <c r="J174" s="313">
        <v>43</v>
      </c>
      <c r="K174" s="220">
        <v>49.7</v>
      </c>
      <c r="L174" s="514"/>
      <c r="M174" s="514"/>
      <c r="N174" s="548"/>
    </row>
    <row r="175" spans="1:14" x14ac:dyDescent="0.2">
      <c r="A175" s="490"/>
      <c r="B175" s="220" t="s">
        <v>297</v>
      </c>
      <c r="C175" s="517"/>
      <c r="D175" s="483"/>
      <c r="E175" s="573"/>
      <c r="F175" s="517"/>
      <c r="G175" s="520"/>
      <c r="H175" s="514"/>
      <c r="I175" s="494"/>
      <c r="J175" s="313">
        <v>42</v>
      </c>
      <c r="K175" s="220">
        <v>49.7</v>
      </c>
      <c r="L175" s="514"/>
      <c r="M175" s="514"/>
      <c r="N175" s="548"/>
    </row>
    <row r="176" spans="1:14" x14ac:dyDescent="0.2">
      <c r="A176" s="490"/>
      <c r="B176" s="220" t="s">
        <v>298</v>
      </c>
      <c r="C176" s="517"/>
      <c r="D176" s="483"/>
      <c r="E176" s="573"/>
      <c r="F176" s="517"/>
      <c r="G176" s="520"/>
      <c r="H176" s="514"/>
      <c r="I176" s="494"/>
      <c r="J176" s="313">
        <v>41</v>
      </c>
      <c r="K176" s="220">
        <v>49.7</v>
      </c>
      <c r="L176" s="514"/>
      <c r="M176" s="514"/>
      <c r="N176" s="548"/>
    </row>
    <row r="177" spans="1:14" x14ac:dyDescent="0.2">
      <c r="A177" s="490"/>
      <c r="B177" s="281" t="s">
        <v>299</v>
      </c>
      <c r="C177" s="518"/>
      <c r="D177" s="484"/>
      <c r="E177" s="573"/>
      <c r="F177" s="518"/>
      <c r="G177" s="521"/>
      <c r="H177" s="515"/>
      <c r="I177" s="494"/>
      <c r="J177" s="314">
        <v>40</v>
      </c>
      <c r="K177" s="281">
        <v>49.7</v>
      </c>
      <c r="L177" s="515"/>
      <c r="M177" s="515"/>
      <c r="N177" s="548"/>
    </row>
    <row r="178" spans="1:14" x14ac:dyDescent="0.2">
      <c r="A178" s="534" t="s">
        <v>434</v>
      </c>
      <c r="B178" s="315" t="s">
        <v>529</v>
      </c>
      <c r="C178" s="482">
        <v>6</v>
      </c>
      <c r="D178" s="498">
        <v>0.15</v>
      </c>
      <c r="E178" s="513">
        <v>47.8</v>
      </c>
      <c r="F178" s="497">
        <v>9</v>
      </c>
      <c r="G178" s="497">
        <v>35</v>
      </c>
      <c r="H178" s="497">
        <v>48.8</v>
      </c>
      <c r="I178" s="575">
        <v>40</v>
      </c>
      <c r="J178" s="229">
        <v>35</v>
      </c>
      <c r="K178" s="316">
        <v>49.7</v>
      </c>
      <c r="L178" s="513">
        <v>0.2</v>
      </c>
      <c r="M178" s="513">
        <v>0.4</v>
      </c>
      <c r="N178" s="574">
        <v>0.3</v>
      </c>
    </row>
    <row r="179" spans="1:14" x14ac:dyDescent="0.2">
      <c r="A179" s="490"/>
      <c r="B179" s="315" t="s">
        <v>435</v>
      </c>
      <c r="C179" s="483"/>
      <c r="D179" s="565"/>
      <c r="E179" s="514"/>
      <c r="F179" s="499"/>
      <c r="G179" s="499"/>
      <c r="H179" s="499"/>
      <c r="I179" s="565"/>
      <c r="J179" s="229">
        <v>34</v>
      </c>
      <c r="K179" s="316">
        <v>49.7</v>
      </c>
      <c r="L179" s="514"/>
      <c r="M179" s="514"/>
      <c r="N179" s="548"/>
    </row>
    <row r="180" spans="1:14" x14ac:dyDescent="0.2">
      <c r="A180" s="490"/>
      <c r="B180" s="283" t="s">
        <v>437</v>
      </c>
      <c r="C180" s="483"/>
      <c r="D180" s="565"/>
      <c r="E180" s="514"/>
      <c r="F180" s="499"/>
      <c r="G180" s="499"/>
      <c r="H180" s="499"/>
      <c r="I180" s="565"/>
      <c r="J180" s="82">
        <v>33</v>
      </c>
      <c r="K180" s="265">
        <v>49.7</v>
      </c>
      <c r="L180" s="514"/>
      <c r="M180" s="514"/>
      <c r="N180" s="548"/>
    </row>
    <row r="181" spans="1:14" x14ac:dyDescent="0.2">
      <c r="A181" s="490"/>
      <c r="B181" s="283" t="s">
        <v>438</v>
      </c>
      <c r="C181" s="483"/>
      <c r="D181" s="565"/>
      <c r="E181" s="514"/>
      <c r="F181" s="499"/>
      <c r="G181" s="499"/>
      <c r="H181" s="499"/>
      <c r="I181" s="565"/>
      <c r="J181" s="82">
        <v>32</v>
      </c>
      <c r="K181" s="265">
        <v>49.7</v>
      </c>
      <c r="L181" s="514"/>
      <c r="M181" s="514"/>
      <c r="N181" s="548"/>
    </row>
    <row r="182" spans="1:14" x14ac:dyDescent="0.2">
      <c r="A182" s="490"/>
      <c r="B182" s="284" t="s">
        <v>439</v>
      </c>
      <c r="C182" s="483"/>
      <c r="D182" s="565"/>
      <c r="E182" s="514"/>
      <c r="F182" s="499"/>
      <c r="G182" s="499"/>
      <c r="H182" s="499"/>
      <c r="I182" s="565"/>
      <c r="J182" s="278">
        <v>31</v>
      </c>
      <c r="K182" s="266">
        <v>49.7</v>
      </c>
      <c r="L182" s="515"/>
      <c r="M182" s="515"/>
      <c r="N182" s="548"/>
    </row>
    <row r="183" spans="1:14" x14ac:dyDescent="0.2">
      <c r="A183" s="409" t="s">
        <v>116</v>
      </c>
      <c r="B183" s="291" t="s">
        <v>503</v>
      </c>
      <c r="C183" s="483"/>
      <c r="D183" s="439">
        <v>0.3</v>
      </c>
      <c r="E183" s="514"/>
      <c r="F183" s="499"/>
      <c r="G183" s="499"/>
      <c r="H183" s="499"/>
      <c r="I183" s="420">
        <v>39</v>
      </c>
      <c r="J183" s="420">
        <v>26</v>
      </c>
      <c r="K183" s="440">
        <v>49.7</v>
      </c>
      <c r="L183" s="440">
        <v>0.8</v>
      </c>
      <c r="M183" s="440">
        <v>3.3</v>
      </c>
      <c r="N183" s="408">
        <v>2.8</v>
      </c>
    </row>
    <row r="184" spans="1:14" x14ac:dyDescent="0.2">
      <c r="A184" s="481" t="s">
        <v>351</v>
      </c>
      <c r="B184" s="279" t="s">
        <v>530</v>
      </c>
      <c r="C184" s="483"/>
      <c r="D184" s="482">
        <v>0.15</v>
      </c>
      <c r="E184" s="514"/>
      <c r="F184" s="499"/>
      <c r="G184" s="499"/>
      <c r="H184" s="499"/>
      <c r="I184" s="519">
        <v>38</v>
      </c>
      <c r="J184" s="317">
        <v>19</v>
      </c>
      <c r="K184" s="218">
        <v>49.7</v>
      </c>
      <c r="L184" s="513">
        <v>2.8344779999999989</v>
      </c>
      <c r="M184" s="513">
        <v>4.3187040000000003</v>
      </c>
      <c r="N184" s="577">
        <v>4.0091520000000003</v>
      </c>
    </row>
    <row r="185" spans="1:14" x14ac:dyDescent="0.2">
      <c r="A185" s="481"/>
      <c r="B185" s="220" t="s">
        <v>363</v>
      </c>
      <c r="C185" s="483"/>
      <c r="D185" s="483"/>
      <c r="E185" s="514"/>
      <c r="F185" s="499"/>
      <c r="G185" s="499"/>
      <c r="H185" s="499"/>
      <c r="I185" s="521"/>
      <c r="J185" s="396">
        <v>18</v>
      </c>
      <c r="K185" s="219">
        <v>49.7</v>
      </c>
      <c r="L185" s="576"/>
      <c r="M185" s="576"/>
      <c r="N185" s="578"/>
    </row>
    <row r="186" spans="1:14" x14ac:dyDescent="0.2">
      <c r="A186" s="481"/>
      <c r="B186" s="281" t="s">
        <v>364</v>
      </c>
      <c r="C186" s="483"/>
      <c r="D186" s="483"/>
      <c r="E186" s="514"/>
      <c r="F186" s="499"/>
      <c r="G186" s="499"/>
      <c r="H186" s="499"/>
      <c r="I186" s="397" t="s">
        <v>157</v>
      </c>
      <c r="J186" s="398"/>
      <c r="K186" s="399"/>
      <c r="L186" s="406">
        <v>9.642959999999999E-2</v>
      </c>
      <c r="M186" s="406">
        <v>0.16899839999999999</v>
      </c>
      <c r="N186" s="407">
        <v>0.18659520000000004</v>
      </c>
    </row>
    <row r="187" spans="1:14" x14ac:dyDescent="0.2">
      <c r="A187" s="533" t="s">
        <v>341</v>
      </c>
      <c r="B187" s="318" t="s">
        <v>365</v>
      </c>
      <c r="C187" s="483"/>
      <c r="D187" s="483"/>
      <c r="E187" s="514"/>
      <c r="F187" s="499"/>
      <c r="G187" s="499"/>
      <c r="H187" s="499"/>
      <c r="I187" s="495">
        <v>37</v>
      </c>
      <c r="J187" s="319">
        <v>13</v>
      </c>
      <c r="K187" s="262">
        <v>49.7</v>
      </c>
      <c r="L187" s="513">
        <v>1.5</v>
      </c>
      <c r="M187" s="513">
        <v>2.4</v>
      </c>
      <c r="N187" s="548">
        <v>2</v>
      </c>
    </row>
    <row r="188" spans="1:14" x14ac:dyDescent="0.2">
      <c r="A188" s="533"/>
      <c r="B188" s="320" t="s">
        <v>366</v>
      </c>
      <c r="C188" s="483"/>
      <c r="D188" s="483"/>
      <c r="E188" s="514"/>
      <c r="F188" s="499"/>
      <c r="G188" s="499"/>
      <c r="H188" s="499"/>
      <c r="I188" s="494"/>
      <c r="J188" s="348">
        <v>12</v>
      </c>
      <c r="K188" s="265">
        <v>49.7</v>
      </c>
      <c r="L188" s="514"/>
      <c r="M188" s="514"/>
      <c r="N188" s="548"/>
    </row>
    <row r="189" spans="1:14" x14ac:dyDescent="0.2">
      <c r="A189" s="533"/>
      <c r="B189" s="320" t="s">
        <v>367</v>
      </c>
      <c r="C189" s="483"/>
      <c r="D189" s="483"/>
      <c r="E189" s="514"/>
      <c r="F189" s="499"/>
      <c r="G189" s="499"/>
      <c r="H189" s="499"/>
      <c r="I189" s="494"/>
      <c r="J189" s="348">
        <v>11</v>
      </c>
      <c r="K189" s="265">
        <v>49.7</v>
      </c>
      <c r="L189" s="514"/>
      <c r="M189" s="514"/>
      <c r="N189" s="548"/>
    </row>
    <row r="190" spans="1:14" x14ac:dyDescent="0.2">
      <c r="A190" s="533"/>
      <c r="B190" s="321" t="s">
        <v>368</v>
      </c>
      <c r="C190" s="483"/>
      <c r="D190" s="483"/>
      <c r="E190" s="514"/>
      <c r="F190" s="499"/>
      <c r="G190" s="499"/>
      <c r="H190" s="499"/>
      <c r="I190" s="494"/>
      <c r="J190" s="302">
        <v>10</v>
      </c>
      <c r="K190" s="266">
        <v>49.7</v>
      </c>
      <c r="L190" s="515"/>
      <c r="M190" s="515"/>
      <c r="N190" s="548"/>
    </row>
    <row r="191" spans="1:14" x14ac:dyDescent="0.2">
      <c r="A191" s="481" t="s">
        <v>177</v>
      </c>
      <c r="B191" s="279" t="s">
        <v>178</v>
      </c>
      <c r="C191" s="483"/>
      <c r="D191" s="483"/>
      <c r="E191" s="514"/>
      <c r="F191" s="499"/>
      <c r="G191" s="499"/>
      <c r="H191" s="499"/>
      <c r="I191" s="495">
        <v>36</v>
      </c>
      <c r="J191" s="263">
        <v>62</v>
      </c>
      <c r="K191" s="280">
        <v>49.6</v>
      </c>
      <c r="L191" s="513">
        <v>0.3</v>
      </c>
      <c r="M191" s="513">
        <v>0.5</v>
      </c>
      <c r="N191" s="548">
        <v>0.6</v>
      </c>
    </row>
    <row r="192" spans="1:14" x14ac:dyDescent="0.2">
      <c r="A192" s="481"/>
      <c r="B192" s="220" t="s">
        <v>179</v>
      </c>
      <c r="C192" s="483"/>
      <c r="D192" s="483"/>
      <c r="E192" s="514"/>
      <c r="F192" s="499"/>
      <c r="G192" s="499"/>
      <c r="H192" s="499"/>
      <c r="I192" s="494"/>
      <c r="J192" s="86">
        <v>61</v>
      </c>
      <c r="K192" s="265">
        <v>49.6</v>
      </c>
      <c r="L192" s="514"/>
      <c r="M192" s="514"/>
      <c r="N192" s="548"/>
    </row>
    <row r="193" spans="1:14" x14ac:dyDescent="0.2">
      <c r="A193" s="481"/>
      <c r="B193" s="220" t="s">
        <v>322</v>
      </c>
      <c r="C193" s="483"/>
      <c r="D193" s="483"/>
      <c r="E193" s="514"/>
      <c r="F193" s="499"/>
      <c r="G193" s="499"/>
      <c r="H193" s="499"/>
      <c r="I193" s="494"/>
      <c r="J193" s="224">
        <v>60</v>
      </c>
      <c r="K193" s="265">
        <v>49.6</v>
      </c>
      <c r="L193" s="514"/>
      <c r="M193" s="514"/>
      <c r="N193" s="548"/>
    </row>
    <row r="194" spans="1:14" x14ac:dyDescent="0.2">
      <c r="A194" s="481"/>
      <c r="B194" s="281" t="s">
        <v>180</v>
      </c>
      <c r="C194" s="483"/>
      <c r="D194" s="483"/>
      <c r="E194" s="514"/>
      <c r="F194" s="499"/>
      <c r="G194" s="499"/>
      <c r="H194" s="499"/>
      <c r="I194" s="494"/>
      <c r="J194" s="285">
        <v>59</v>
      </c>
      <c r="K194" s="266">
        <v>49.6</v>
      </c>
      <c r="L194" s="515"/>
      <c r="M194" s="515"/>
      <c r="N194" s="548"/>
    </row>
    <row r="195" spans="1:14" x14ac:dyDescent="0.2">
      <c r="A195" s="481" t="s">
        <v>323</v>
      </c>
      <c r="B195" s="279" t="s">
        <v>324</v>
      </c>
      <c r="C195" s="483"/>
      <c r="D195" s="483"/>
      <c r="E195" s="514"/>
      <c r="F195" s="499"/>
      <c r="G195" s="499"/>
      <c r="H195" s="499"/>
      <c r="I195" s="554">
        <v>35</v>
      </c>
      <c r="J195" s="426">
        <v>54</v>
      </c>
      <c r="K195" s="410">
        <v>49.6</v>
      </c>
      <c r="L195" s="513">
        <v>0.3</v>
      </c>
      <c r="M195" s="513">
        <v>0.7</v>
      </c>
      <c r="N195" s="548">
        <v>0.5</v>
      </c>
    </row>
    <row r="196" spans="1:14" x14ac:dyDescent="0.2">
      <c r="A196" s="490"/>
      <c r="B196" s="281" t="s">
        <v>325</v>
      </c>
      <c r="C196" s="484"/>
      <c r="D196" s="484"/>
      <c r="E196" s="515"/>
      <c r="F196" s="498"/>
      <c r="G196" s="498"/>
      <c r="H196" s="498"/>
      <c r="I196" s="508"/>
      <c r="J196" s="278">
        <v>53</v>
      </c>
      <c r="K196" s="266">
        <v>49.6</v>
      </c>
      <c r="L196" s="515"/>
      <c r="M196" s="515"/>
      <c r="N196" s="548"/>
    </row>
    <row r="197" spans="1:14" ht="25.5" x14ac:dyDescent="0.2">
      <c r="A197" s="409" t="s">
        <v>333</v>
      </c>
      <c r="B197" s="286" t="s">
        <v>155</v>
      </c>
      <c r="C197" s="510">
        <v>7</v>
      </c>
      <c r="D197" s="502">
        <v>0.15</v>
      </c>
      <c r="E197" s="525">
        <v>47.6</v>
      </c>
      <c r="F197" s="527" t="s">
        <v>39</v>
      </c>
      <c r="G197" s="530">
        <v>40</v>
      </c>
      <c r="H197" s="513">
        <v>48.8</v>
      </c>
      <c r="I197" s="420">
        <v>34</v>
      </c>
      <c r="J197" s="292">
        <v>48</v>
      </c>
      <c r="K197" s="433">
        <v>49.6</v>
      </c>
      <c r="L197" s="433">
        <v>1.5</v>
      </c>
      <c r="M197" s="433">
        <v>2.8</v>
      </c>
      <c r="N197" s="416">
        <v>2.5</v>
      </c>
    </row>
    <row r="198" spans="1:14" ht="25.5" x14ac:dyDescent="0.2">
      <c r="A198" s="409" t="s">
        <v>115</v>
      </c>
      <c r="B198" s="291" t="s">
        <v>531</v>
      </c>
      <c r="C198" s="511"/>
      <c r="D198" s="503"/>
      <c r="E198" s="526"/>
      <c r="F198" s="528"/>
      <c r="G198" s="531"/>
      <c r="H198" s="514"/>
      <c r="I198" s="420">
        <v>33</v>
      </c>
      <c r="J198" s="287">
        <v>43</v>
      </c>
      <c r="K198" s="443">
        <v>49.6</v>
      </c>
      <c r="L198" s="440">
        <v>0.8</v>
      </c>
      <c r="M198" s="440">
        <v>1.7</v>
      </c>
      <c r="N198" s="408">
        <v>1.7</v>
      </c>
    </row>
    <row r="199" spans="1:14" ht="12.75" customHeight="1" x14ac:dyDescent="0.2">
      <c r="A199" s="481" t="s">
        <v>114</v>
      </c>
      <c r="B199" s="279" t="s">
        <v>400</v>
      </c>
      <c r="C199" s="511"/>
      <c r="D199" s="503"/>
      <c r="E199" s="526"/>
      <c r="F199" s="528"/>
      <c r="G199" s="531"/>
      <c r="H199" s="514"/>
      <c r="I199" s="495">
        <v>32</v>
      </c>
      <c r="J199" s="263">
        <v>38</v>
      </c>
      <c r="K199" s="262">
        <v>49.6</v>
      </c>
      <c r="L199" s="513">
        <v>1.9</v>
      </c>
      <c r="M199" s="513">
        <v>2</v>
      </c>
      <c r="N199" s="548">
        <v>4</v>
      </c>
    </row>
    <row r="200" spans="1:14" x14ac:dyDescent="0.2">
      <c r="A200" s="481"/>
      <c r="B200" s="220" t="s">
        <v>401</v>
      </c>
      <c r="C200" s="511"/>
      <c r="D200" s="503"/>
      <c r="E200" s="526"/>
      <c r="F200" s="528"/>
      <c r="G200" s="531"/>
      <c r="H200" s="514"/>
      <c r="I200" s="494"/>
      <c r="J200" s="86">
        <v>37</v>
      </c>
      <c r="K200" s="427">
        <v>49.6</v>
      </c>
      <c r="L200" s="514"/>
      <c r="M200" s="514"/>
      <c r="N200" s="548"/>
    </row>
    <row r="201" spans="1:14" x14ac:dyDescent="0.2">
      <c r="A201" s="481"/>
      <c r="B201" s="220" t="s">
        <v>402</v>
      </c>
      <c r="C201" s="511"/>
      <c r="D201" s="503"/>
      <c r="E201" s="526"/>
      <c r="F201" s="528"/>
      <c r="G201" s="531"/>
      <c r="H201" s="514"/>
      <c r="I201" s="494"/>
      <c r="J201" s="86">
        <v>36</v>
      </c>
      <c r="K201" s="350">
        <v>49.6</v>
      </c>
      <c r="L201" s="514"/>
      <c r="M201" s="514"/>
      <c r="N201" s="548"/>
    </row>
    <row r="202" spans="1:14" x14ac:dyDescent="0.2">
      <c r="A202" s="481"/>
      <c r="B202" s="281" t="s">
        <v>403</v>
      </c>
      <c r="C202" s="511"/>
      <c r="D202" s="503"/>
      <c r="E202" s="526"/>
      <c r="F202" s="528"/>
      <c r="G202" s="531"/>
      <c r="H202" s="514"/>
      <c r="I202" s="494"/>
      <c r="J202" s="285">
        <v>35</v>
      </c>
      <c r="K202" s="351">
        <v>49.6</v>
      </c>
      <c r="L202" s="515"/>
      <c r="M202" s="515"/>
      <c r="N202" s="548"/>
    </row>
    <row r="203" spans="1:14" ht="15.75" customHeight="1" x14ac:dyDescent="0.2">
      <c r="A203" s="481" t="s">
        <v>140</v>
      </c>
      <c r="B203" s="279" t="s">
        <v>532</v>
      </c>
      <c r="C203" s="511"/>
      <c r="D203" s="503"/>
      <c r="E203" s="526"/>
      <c r="F203" s="528"/>
      <c r="G203" s="531"/>
      <c r="H203" s="514"/>
      <c r="I203" s="319" t="s">
        <v>157</v>
      </c>
      <c r="J203" s="322"/>
      <c r="K203" s="262"/>
      <c r="L203" s="262">
        <v>0</v>
      </c>
      <c r="M203" s="262">
        <v>0</v>
      </c>
      <c r="N203" s="364">
        <v>0</v>
      </c>
    </row>
    <row r="204" spans="1:14" x14ac:dyDescent="0.2">
      <c r="A204" s="481"/>
      <c r="B204" s="220" t="s">
        <v>142</v>
      </c>
      <c r="C204" s="511"/>
      <c r="D204" s="503"/>
      <c r="E204" s="526"/>
      <c r="F204" s="528"/>
      <c r="G204" s="531"/>
      <c r="H204" s="514"/>
      <c r="I204" s="558">
        <v>31</v>
      </c>
      <c r="J204" s="220">
        <v>30</v>
      </c>
      <c r="K204" s="265">
        <v>49.6</v>
      </c>
      <c r="L204" s="580">
        <v>0.7</v>
      </c>
      <c r="M204" s="580">
        <v>1.3</v>
      </c>
      <c r="N204" s="581">
        <v>1.1000000000000001</v>
      </c>
    </row>
    <row r="205" spans="1:14" x14ac:dyDescent="0.2">
      <c r="A205" s="481"/>
      <c r="B205" s="281" t="s">
        <v>143</v>
      </c>
      <c r="C205" s="511"/>
      <c r="D205" s="503"/>
      <c r="E205" s="526"/>
      <c r="F205" s="528"/>
      <c r="G205" s="531"/>
      <c r="H205" s="514"/>
      <c r="I205" s="579"/>
      <c r="J205" s="281">
        <v>29</v>
      </c>
      <c r="K205" s="266">
        <v>49.6</v>
      </c>
      <c r="L205" s="515"/>
      <c r="M205" s="515"/>
      <c r="N205" s="582"/>
    </row>
    <row r="206" spans="1:14" x14ac:dyDescent="0.2">
      <c r="A206" s="533" t="s">
        <v>331</v>
      </c>
      <c r="B206" s="279" t="s">
        <v>533</v>
      </c>
      <c r="C206" s="511"/>
      <c r="D206" s="503"/>
      <c r="E206" s="526"/>
      <c r="F206" s="528"/>
      <c r="G206" s="531"/>
      <c r="H206" s="514"/>
      <c r="I206" s="495">
        <v>30</v>
      </c>
      <c r="J206" s="319">
        <v>24</v>
      </c>
      <c r="K206" s="346">
        <v>49.6</v>
      </c>
      <c r="L206" s="525">
        <v>0.3</v>
      </c>
      <c r="M206" s="525">
        <v>0.3</v>
      </c>
      <c r="N206" s="553">
        <v>0.3</v>
      </c>
    </row>
    <row r="207" spans="1:14" x14ac:dyDescent="0.2">
      <c r="A207" s="533"/>
      <c r="B207" s="220" t="s">
        <v>369</v>
      </c>
      <c r="C207" s="511"/>
      <c r="D207" s="503"/>
      <c r="E207" s="526"/>
      <c r="F207" s="528"/>
      <c r="G207" s="531"/>
      <c r="H207" s="514"/>
      <c r="I207" s="494"/>
      <c r="J207" s="323">
        <v>23</v>
      </c>
      <c r="K207" s="350">
        <v>49.6</v>
      </c>
      <c r="L207" s="526"/>
      <c r="M207" s="526"/>
      <c r="N207" s="553"/>
    </row>
    <row r="208" spans="1:14" x14ac:dyDescent="0.2">
      <c r="A208" s="485"/>
      <c r="B208" s="220" t="s">
        <v>328</v>
      </c>
      <c r="C208" s="511"/>
      <c r="D208" s="503"/>
      <c r="E208" s="526"/>
      <c r="F208" s="528"/>
      <c r="G208" s="531"/>
      <c r="H208" s="514"/>
      <c r="I208" s="494"/>
      <c r="J208" s="348">
        <v>22</v>
      </c>
      <c r="K208" s="350">
        <v>49.6</v>
      </c>
      <c r="L208" s="526"/>
      <c r="M208" s="526"/>
      <c r="N208" s="553"/>
    </row>
    <row r="209" spans="1:14" x14ac:dyDescent="0.2">
      <c r="A209" s="485"/>
      <c r="B209" s="281" t="s">
        <v>329</v>
      </c>
      <c r="C209" s="512"/>
      <c r="D209" s="504"/>
      <c r="E209" s="535"/>
      <c r="F209" s="529"/>
      <c r="G209" s="532"/>
      <c r="H209" s="515"/>
      <c r="I209" s="494"/>
      <c r="J209" s="294">
        <v>21</v>
      </c>
      <c r="K209" s="351">
        <v>49.6</v>
      </c>
      <c r="L209" s="535"/>
      <c r="M209" s="535"/>
      <c r="N209" s="553"/>
    </row>
    <row r="210" spans="1:14" ht="15" customHeight="1" x14ac:dyDescent="0.2">
      <c r="A210" s="481" t="s">
        <v>236</v>
      </c>
      <c r="B210" s="279" t="s">
        <v>237</v>
      </c>
      <c r="C210" s="497">
        <v>8</v>
      </c>
      <c r="D210" s="502">
        <v>0.15</v>
      </c>
      <c r="E210" s="510">
        <v>47.4</v>
      </c>
      <c r="F210" s="527" t="s">
        <v>40</v>
      </c>
      <c r="G210" s="530">
        <v>45</v>
      </c>
      <c r="H210" s="525">
        <v>48.8</v>
      </c>
      <c r="I210" s="546">
        <v>29</v>
      </c>
      <c r="J210" s="288">
        <v>16</v>
      </c>
      <c r="K210" s="262">
        <v>49.6</v>
      </c>
      <c r="L210" s="513">
        <v>2.2999999999999998</v>
      </c>
      <c r="M210" s="513">
        <v>3.2</v>
      </c>
      <c r="N210" s="548">
        <v>4</v>
      </c>
    </row>
    <row r="211" spans="1:14" ht="15" customHeight="1" x14ac:dyDescent="0.2">
      <c r="A211" s="490"/>
      <c r="B211" s="220" t="s">
        <v>238</v>
      </c>
      <c r="C211" s="499"/>
      <c r="D211" s="503"/>
      <c r="E211" s="511"/>
      <c r="F211" s="528"/>
      <c r="G211" s="531"/>
      <c r="H211" s="526"/>
      <c r="I211" s="547"/>
      <c r="J211" s="422">
        <v>15</v>
      </c>
      <c r="K211" s="265">
        <v>49.6</v>
      </c>
      <c r="L211" s="514"/>
      <c r="M211" s="514"/>
      <c r="N211" s="548"/>
    </row>
    <row r="212" spans="1:14" ht="15" customHeight="1" x14ac:dyDescent="0.2">
      <c r="A212" s="490"/>
      <c r="B212" s="220" t="s">
        <v>239</v>
      </c>
      <c r="C212" s="499"/>
      <c r="D212" s="503"/>
      <c r="E212" s="511"/>
      <c r="F212" s="528"/>
      <c r="G212" s="531"/>
      <c r="H212" s="526"/>
      <c r="I212" s="547"/>
      <c r="J212" s="422">
        <v>14</v>
      </c>
      <c r="K212" s="265">
        <v>49.6</v>
      </c>
      <c r="L212" s="514"/>
      <c r="M212" s="514"/>
      <c r="N212" s="548"/>
    </row>
    <row r="213" spans="1:14" ht="15" customHeight="1" x14ac:dyDescent="0.2">
      <c r="A213" s="490"/>
      <c r="B213" s="220" t="s">
        <v>241</v>
      </c>
      <c r="C213" s="499"/>
      <c r="D213" s="503"/>
      <c r="E213" s="511"/>
      <c r="F213" s="528"/>
      <c r="G213" s="531"/>
      <c r="H213" s="526"/>
      <c r="I213" s="547"/>
      <c r="J213" s="422">
        <v>13</v>
      </c>
      <c r="K213" s="265">
        <v>49.6</v>
      </c>
      <c r="L213" s="514"/>
      <c r="M213" s="514"/>
      <c r="N213" s="548"/>
    </row>
    <row r="214" spans="1:14" ht="15" customHeight="1" x14ac:dyDescent="0.2">
      <c r="A214" s="490"/>
      <c r="B214" s="220" t="s">
        <v>534</v>
      </c>
      <c r="C214" s="499"/>
      <c r="D214" s="503"/>
      <c r="E214" s="511"/>
      <c r="F214" s="528"/>
      <c r="G214" s="531"/>
      <c r="H214" s="526"/>
      <c r="I214" s="547"/>
      <c r="J214" s="422">
        <v>12</v>
      </c>
      <c r="K214" s="265">
        <v>49.6</v>
      </c>
      <c r="L214" s="514"/>
      <c r="M214" s="514"/>
      <c r="N214" s="548"/>
    </row>
    <row r="215" spans="1:14" ht="15" customHeight="1" x14ac:dyDescent="0.2">
      <c r="A215" s="490"/>
      <c r="B215" s="220" t="s">
        <v>449</v>
      </c>
      <c r="C215" s="499"/>
      <c r="D215" s="503"/>
      <c r="E215" s="511"/>
      <c r="F215" s="528"/>
      <c r="G215" s="531"/>
      <c r="H215" s="526"/>
      <c r="I215" s="547"/>
      <c r="J215" s="422">
        <v>11</v>
      </c>
      <c r="K215" s="265">
        <v>49.6</v>
      </c>
      <c r="L215" s="514"/>
      <c r="M215" s="514"/>
      <c r="N215" s="548"/>
    </row>
    <row r="216" spans="1:14" ht="15" customHeight="1" x14ac:dyDescent="0.2">
      <c r="A216" s="490"/>
      <c r="B216" s="281" t="s">
        <v>240</v>
      </c>
      <c r="C216" s="499"/>
      <c r="D216" s="503"/>
      <c r="E216" s="511"/>
      <c r="F216" s="528"/>
      <c r="G216" s="531"/>
      <c r="H216" s="526"/>
      <c r="I216" s="547"/>
      <c r="J216" s="419">
        <v>10</v>
      </c>
      <c r="K216" s="266">
        <v>49.6</v>
      </c>
      <c r="L216" s="515"/>
      <c r="M216" s="515"/>
      <c r="N216" s="548"/>
    </row>
    <row r="217" spans="1:14" ht="15" customHeight="1" x14ac:dyDescent="0.2">
      <c r="A217" s="401" t="s">
        <v>569</v>
      </c>
      <c r="B217" s="402" t="s">
        <v>570</v>
      </c>
      <c r="C217" s="499"/>
      <c r="D217" s="503"/>
      <c r="E217" s="511"/>
      <c r="F217" s="528"/>
      <c r="G217" s="531"/>
      <c r="H217" s="526"/>
      <c r="I217" s="412">
        <v>28</v>
      </c>
      <c r="J217" s="400">
        <v>77</v>
      </c>
      <c r="K217" s="411">
        <v>49.5</v>
      </c>
      <c r="L217" s="405">
        <v>0.1</v>
      </c>
      <c r="M217" s="405">
        <v>0.1</v>
      </c>
      <c r="N217" s="408">
        <v>0.1</v>
      </c>
    </row>
    <row r="218" spans="1:14" ht="15" customHeight="1" x14ac:dyDescent="0.2">
      <c r="A218" s="481" t="s">
        <v>415</v>
      </c>
      <c r="B218" s="282" t="s">
        <v>535</v>
      </c>
      <c r="C218" s="499"/>
      <c r="D218" s="503"/>
      <c r="E218" s="511"/>
      <c r="F218" s="528"/>
      <c r="G218" s="531"/>
      <c r="H218" s="526"/>
      <c r="I218" s="495">
        <v>27</v>
      </c>
      <c r="J218" s="263">
        <v>72</v>
      </c>
      <c r="K218" s="280">
        <v>49.5</v>
      </c>
      <c r="L218" s="513">
        <v>1.7</v>
      </c>
      <c r="M218" s="513">
        <v>2.8</v>
      </c>
      <c r="N218" s="548">
        <v>3.3</v>
      </c>
    </row>
    <row r="219" spans="1:14" ht="15" customHeight="1" x14ac:dyDescent="0.2">
      <c r="A219" s="481"/>
      <c r="B219" s="283" t="s">
        <v>536</v>
      </c>
      <c r="C219" s="499"/>
      <c r="D219" s="503"/>
      <c r="E219" s="511"/>
      <c r="F219" s="528"/>
      <c r="G219" s="531"/>
      <c r="H219" s="526"/>
      <c r="I219" s="494"/>
      <c r="J219" s="86">
        <v>71</v>
      </c>
      <c r="K219" s="347">
        <v>49.5</v>
      </c>
      <c r="L219" s="514"/>
      <c r="M219" s="514"/>
      <c r="N219" s="548"/>
    </row>
    <row r="220" spans="1:14" ht="15" customHeight="1" x14ac:dyDescent="0.2">
      <c r="A220" s="481"/>
      <c r="B220" s="283" t="s">
        <v>420</v>
      </c>
      <c r="C220" s="499"/>
      <c r="D220" s="503"/>
      <c r="E220" s="511"/>
      <c r="F220" s="528"/>
      <c r="G220" s="531"/>
      <c r="H220" s="526"/>
      <c r="I220" s="494"/>
      <c r="J220" s="86">
        <v>70</v>
      </c>
      <c r="K220" s="347">
        <v>49.5</v>
      </c>
      <c r="L220" s="514"/>
      <c r="M220" s="514"/>
      <c r="N220" s="548"/>
    </row>
    <row r="221" spans="1:14" ht="15" customHeight="1" x14ac:dyDescent="0.2">
      <c r="A221" s="481"/>
      <c r="B221" s="283" t="s">
        <v>421</v>
      </c>
      <c r="C221" s="499"/>
      <c r="D221" s="503"/>
      <c r="E221" s="511"/>
      <c r="F221" s="528"/>
      <c r="G221" s="531"/>
      <c r="H221" s="526"/>
      <c r="I221" s="494"/>
      <c r="J221" s="86">
        <v>69</v>
      </c>
      <c r="K221" s="347">
        <v>49.5</v>
      </c>
      <c r="L221" s="514"/>
      <c r="M221" s="514"/>
      <c r="N221" s="548"/>
    </row>
    <row r="222" spans="1:14" ht="15" customHeight="1" x14ac:dyDescent="0.2">
      <c r="A222" s="481"/>
      <c r="B222" s="283" t="s">
        <v>422</v>
      </c>
      <c r="C222" s="499"/>
      <c r="D222" s="503"/>
      <c r="E222" s="511"/>
      <c r="F222" s="528"/>
      <c r="G222" s="531"/>
      <c r="H222" s="526"/>
      <c r="I222" s="494"/>
      <c r="J222" s="86">
        <v>68</v>
      </c>
      <c r="K222" s="347">
        <v>49.5</v>
      </c>
      <c r="L222" s="514"/>
      <c r="M222" s="514"/>
      <c r="N222" s="548"/>
    </row>
    <row r="223" spans="1:14" ht="15" customHeight="1" x14ac:dyDescent="0.2">
      <c r="A223" s="481"/>
      <c r="B223" s="283" t="s">
        <v>423</v>
      </c>
      <c r="C223" s="499"/>
      <c r="D223" s="503"/>
      <c r="E223" s="511"/>
      <c r="F223" s="528"/>
      <c r="G223" s="531"/>
      <c r="H223" s="526"/>
      <c r="I223" s="494"/>
      <c r="J223" s="86">
        <v>67</v>
      </c>
      <c r="K223" s="347">
        <v>49.5</v>
      </c>
      <c r="L223" s="514"/>
      <c r="M223" s="514"/>
      <c r="N223" s="548"/>
    </row>
    <row r="224" spans="1:14" ht="15" customHeight="1" x14ac:dyDescent="0.2">
      <c r="A224" s="481"/>
      <c r="B224" s="283" t="s">
        <v>424</v>
      </c>
      <c r="C224" s="499"/>
      <c r="D224" s="503"/>
      <c r="E224" s="511"/>
      <c r="F224" s="528"/>
      <c r="G224" s="531"/>
      <c r="H224" s="526"/>
      <c r="I224" s="494"/>
      <c r="J224" s="86">
        <v>66</v>
      </c>
      <c r="K224" s="347">
        <v>49.5</v>
      </c>
      <c r="L224" s="514"/>
      <c r="M224" s="514"/>
      <c r="N224" s="548"/>
    </row>
    <row r="225" spans="1:14" ht="15" customHeight="1" x14ac:dyDescent="0.2">
      <c r="A225" s="481"/>
      <c r="B225" s="283" t="s">
        <v>425</v>
      </c>
      <c r="C225" s="499"/>
      <c r="D225" s="503"/>
      <c r="E225" s="511"/>
      <c r="F225" s="528"/>
      <c r="G225" s="531"/>
      <c r="H225" s="526"/>
      <c r="I225" s="494"/>
      <c r="J225" s="86">
        <v>65</v>
      </c>
      <c r="K225" s="347">
        <v>49.5</v>
      </c>
      <c r="L225" s="514"/>
      <c r="M225" s="514"/>
      <c r="N225" s="548"/>
    </row>
    <row r="226" spans="1:14" ht="15" customHeight="1" x14ac:dyDescent="0.2">
      <c r="A226" s="481"/>
      <c r="B226" s="284" t="s">
        <v>426</v>
      </c>
      <c r="C226" s="499"/>
      <c r="D226" s="503"/>
      <c r="E226" s="511"/>
      <c r="F226" s="528"/>
      <c r="G226" s="531"/>
      <c r="H226" s="526"/>
      <c r="I226" s="494"/>
      <c r="J226" s="285">
        <v>64</v>
      </c>
      <c r="K226" s="349">
        <v>49.5</v>
      </c>
      <c r="L226" s="515"/>
      <c r="M226" s="515"/>
      <c r="N226" s="548"/>
    </row>
    <row r="227" spans="1:14" ht="42.75" customHeight="1" x14ac:dyDescent="0.2">
      <c r="A227" s="409" t="s">
        <v>111</v>
      </c>
      <c r="B227" s="286" t="s">
        <v>257</v>
      </c>
      <c r="C227" s="499"/>
      <c r="D227" s="503"/>
      <c r="E227" s="511"/>
      <c r="F227" s="528"/>
      <c r="G227" s="531"/>
      <c r="H227" s="526"/>
      <c r="I227" s="420">
        <v>26</v>
      </c>
      <c r="J227" s="293">
        <v>59</v>
      </c>
      <c r="K227" s="433">
        <v>49.5</v>
      </c>
      <c r="L227" s="433">
        <v>1</v>
      </c>
      <c r="M227" s="433">
        <v>1.8</v>
      </c>
      <c r="N227" s="416">
        <v>1.1000000000000001</v>
      </c>
    </row>
    <row r="228" spans="1:14" ht="15" customHeight="1" x14ac:dyDescent="0.2">
      <c r="A228" s="490" t="s">
        <v>392</v>
      </c>
      <c r="B228" s="279" t="s">
        <v>393</v>
      </c>
      <c r="C228" s="499"/>
      <c r="D228" s="503"/>
      <c r="E228" s="511"/>
      <c r="F228" s="528"/>
      <c r="G228" s="531"/>
      <c r="H228" s="526"/>
      <c r="I228" s="495">
        <v>25</v>
      </c>
      <c r="J228" s="426">
        <v>54</v>
      </c>
      <c r="K228" s="280">
        <v>49.5</v>
      </c>
      <c r="L228" s="513">
        <v>2.2000000000000002</v>
      </c>
      <c r="M228" s="513">
        <v>2.4</v>
      </c>
      <c r="N228" s="548">
        <v>3.8</v>
      </c>
    </row>
    <row r="229" spans="1:14" ht="15" customHeight="1" x14ac:dyDescent="0.2">
      <c r="A229" s="490"/>
      <c r="B229" s="220" t="s">
        <v>394</v>
      </c>
      <c r="C229" s="499"/>
      <c r="D229" s="503"/>
      <c r="E229" s="511"/>
      <c r="F229" s="528"/>
      <c r="G229" s="531"/>
      <c r="H229" s="526"/>
      <c r="I229" s="494"/>
      <c r="J229" s="82">
        <v>53</v>
      </c>
      <c r="K229" s="347">
        <v>49.5</v>
      </c>
      <c r="L229" s="514"/>
      <c r="M229" s="514"/>
      <c r="N229" s="548"/>
    </row>
    <row r="230" spans="1:14" ht="15" customHeight="1" x14ac:dyDescent="0.2">
      <c r="A230" s="490"/>
      <c r="B230" s="220" t="s">
        <v>395</v>
      </c>
      <c r="C230" s="499"/>
      <c r="D230" s="503"/>
      <c r="E230" s="511"/>
      <c r="F230" s="528"/>
      <c r="G230" s="531"/>
      <c r="H230" s="526"/>
      <c r="I230" s="494"/>
      <c r="J230" s="82">
        <v>52</v>
      </c>
      <c r="K230" s="347">
        <v>49.5</v>
      </c>
      <c r="L230" s="514"/>
      <c r="M230" s="514"/>
      <c r="N230" s="548"/>
    </row>
    <row r="231" spans="1:14" ht="15" customHeight="1" x14ac:dyDescent="0.2">
      <c r="A231" s="490"/>
      <c r="B231" s="281" t="s">
        <v>396</v>
      </c>
      <c r="C231" s="498"/>
      <c r="D231" s="504"/>
      <c r="E231" s="512"/>
      <c r="F231" s="529"/>
      <c r="G231" s="532"/>
      <c r="H231" s="535"/>
      <c r="I231" s="494"/>
      <c r="J231" s="278">
        <v>51</v>
      </c>
      <c r="K231" s="349">
        <v>49.5</v>
      </c>
      <c r="L231" s="515"/>
      <c r="M231" s="515"/>
      <c r="N231" s="548"/>
    </row>
    <row r="232" spans="1:14" ht="25.5" x14ac:dyDescent="0.2">
      <c r="A232" s="481" t="s">
        <v>122</v>
      </c>
      <c r="B232" s="282" t="s">
        <v>505</v>
      </c>
      <c r="C232" s="502">
        <v>9</v>
      </c>
      <c r="D232" s="536">
        <v>0.3</v>
      </c>
      <c r="E232" s="502">
        <v>47.2</v>
      </c>
      <c r="F232" s="502">
        <v>12</v>
      </c>
      <c r="G232" s="502">
        <v>50</v>
      </c>
      <c r="H232" s="502">
        <v>48.8</v>
      </c>
      <c r="I232" s="495">
        <v>24</v>
      </c>
      <c r="J232" s="319">
        <v>46</v>
      </c>
      <c r="K232" s="319">
        <v>49.5</v>
      </c>
      <c r="L232" s="346">
        <v>0.8</v>
      </c>
      <c r="M232" s="346">
        <v>1.5</v>
      </c>
      <c r="N232" s="428">
        <v>1.2</v>
      </c>
    </row>
    <row r="233" spans="1:14" ht="25.5" x14ac:dyDescent="0.2">
      <c r="A233" s="481"/>
      <c r="B233" s="284" t="s">
        <v>506</v>
      </c>
      <c r="C233" s="503"/>
      <c r="D233" s="536"/>
      <c r="E233" s="503"/>
      <c r="F233" s="503"/>
      <c r="G233" s="503"/>
      <c r="H233" s="503"/>
      <c r="I233" s="494"/>
      <c r="J233" s="302">
        <v>45</v>
      </c>
      <c r="K233" s="302">
        <v>49.5</v>
      </c>
      <c r="L233" s="351">
        <v>0.3</v>
      </c>
      <c r="M233" s="351">
        <v>0.8</v>
      </c>
      <c r="N233" s="438">
        <v>0.5</v>
      </c>
    </row>
    <row r="234" spans="1:14" x14ac:dyDescent="0.2">
      <c r="A234" s="481" t="s">
        <v>371</v>
      </c>
      <c r="B234" s="279" t="s">
        <v>307</v>
      </c>
      <c r="C234" s="503"/>
      <c r="D234" s="482">
        <v>0.15</v>
      </c>
      <c r="E234" s="503"/>
      <c r="F234" s="503"/>
      <c r="G234" s="503"/>
      <c r="H234" s="503"/>
      <c r="I234" s="495">
        <v>23</v>
      </c>
      <c r="J234" s="263">
        <v>40</v>
      </c>
      <c r="K234" s="346">
        <v>49.5</v>
      </c>
      <c r="L234" s="525">
        <v>0.5</v>
      </c>
      <c r="M234" s="525">
        <v>0.9</v>
      </c>
      <c r="N234" s="553">
        <v>0.7</v>
      </c>
    </row>
    <row r="235" spans="1:14" x14ac:dyDescent="0.2">
      <c r="A235" s="481"/>
      <c r="B235" s="220" t="s">
        <v>308</v>
      </c>
      <c r="C235" s="503"/>
      <c r="D235" s="483"/>
      <c r="E235" s="503"/>
      <c r="F235" s="503"/>
      <c r="G235" s="503"/>
      <c r="H235" s="503"/>
      <c r="I235" s="494"/>
      <c r="J235" s="86">
        <v>39</v>
      </c>
      <c r="K235" s="350">
        <v>49.5</v>
      </c>
      <c r="L235" s="526"/>
      <c r="M235" s="526"/>
      <c r="N235" s="553"/>
    </row>
    <row r="236" spans="1:14" x14ac:dyDescent="0.2">
      <c r="A236" s="481"/>
      <c r="B236" s="220" t="s">
        <v>309</v>
      </c>
      <c r="C236" s="503"/>
      <c r="D236" s="483"/>
      <c r="E236" s="503"/>
      <c r="F236" s="503"/>
      <c r="G236" s="503"/>
      <c r="H236" s="503"/>
      <c r="I236" s="494"/>
      <c r="J236" s="86">
        <v>38</v>
      </c>
      <c r="K236" s="350">
        <v>49.5</v>
      </c>
      <c r="L236" s="526"/>
      <c r="M236" s="526"/>
      <c r="N236" s="553"/>
    </row>
    <row r="237" spans="1:14" x14ac:dyDescent="0.2">
      <c r="A237" s="481"/>
      <c r="B237" s="281" t="s">
        <v>310</v>
      </c>
      <c r="C237" s="503"/>
      <c r="D237" s="483"/>
      <c r="E237" s="503"/>
      <c r="F237" s="503"/>
      <c r="G237" s="503"/>
      <c r="H237" s="503"/>
      <c r="I237" s="494"/>
      <c r="J237" s="285">
        <v>37</v>
      </c>
      <c r="K237" s="351">
        <v>49.5</v>
      </c>
      <c r="L237" s="535"/>
      <c r="M237" s="535"/>
      <c r="N237" s="553"/>
    </row>
    <row r="238" spans="1:14" ht="27" customHeight="1" x14ac:dyDescent="0.2">
      <c r="A238" s="481" t="s">
        <v>292</v>
      </c>
      <c r="B238" s="305" t="s">
        <v>537</v>
      </c>
      <c r="C238" s="503"/>
      <c r="D238" s="483"/>
      <c r="E238" s="503"/>
      <c r="F238" s="503"/>
      <c r="G238" s="503"/>
      <c r="H238" s="503"/>
      <c r="I238" s="495">
        <v>22</v>
      </c>
      <c r="J238" s="263">
        <v>32</v>
      </c>
      <c r="K238" s="346">
        <v>49.5</v>
      </c>
      <c r="L238" s="346">
        <v>0.5</v>
      </c>
      <c r="M238" s="346">
        <v>0.7</v>
      </c>
      <c r="N238" s="428">
        <v>0.8</v>
      </c>
    </row>
    <row r="239" spans="1:14" ht="24.75" customHeight="1" x14ac:dyDescent="0.2">
      <c r="A239" s="490"/>
      <c r="B239" s="324" t="s">
        <v>538</v>
      </c>
      <c r="C239" s="503"/>
      <c r="D239" s="483"/>
      <c r="E239" s="503"/>
      <c r="F239" s="503"/>
      <c r="G239" s="503"/>
      <c r="H239" s="503"/>
      <c r="I239" s="494"/>
      <c r="J239" s="267">
        <v>31</v>
      </c>
      <c r="K239" s="351">
        <v>49.5</v>
      </c>
      <c r="L239" s="351">
        <v>0.5</v>
      </c>
      <c r="M239" s="351">
        <v>0.8</v>
      </c>
      <c r="N239" s="438">
        <v>0.8</v>
      </c>
    </row>
    <row r="240" spans="1:14" ht="66" customHeight="1" x14ac:dyDescent="0.2">
      <c r="A240" s="409" t="s">
        <v>292</v>
      </c>
      <c r="B240" s="291" t="s">
        <v>404</v>
      </c>
      <c r="C240" s="503"/>
      <c r="D240" s="483"/>
      <c r="E240" s="503"/>
      <c r="F240" s="503"/>
      <c r="G240" s="503"/>
      <c r="H240" s="503"/>
      <c r="I240" s="435">
        <v>21</v>
      </c>
      <c r="J240" s="293">
        <v>26</v>
      </c>
      <c r="K240" s="433">
        <v>49.5</v>
      </c>
      <c r="L240" s="433">
        <v>1.3</v>
      </c>
      <c r="M240" s="433">
        <v>2</v>
      </c>
      <c r="N240" s="416">
        <v>1.8</v>
      </c>
    </row>
    <row r="241" spans="1:14" ht="107.25" customHeight="1" x14ac:dyDescent="0.2">
      <c r="A241" s="325" t="s">
        <v>372</v>
      </c>
      <c r="B241" s="291" t="s">
        <v>373</v>
      </c>
      <c r="C241" s="503"/>
      <c r="D241" s="483"/>
      <c r="E241" s="503"/>
      <c r="F241" s="503"/>
      <c r="G241" s="503"/>
      <c r="H241" s="503"/>
      <c r="I241" s="421"/>
      <c r="J241" s="293">
        <v>21</v>
      </c>
      <c r="K241" s="433">
        <v>49.5</v>
      </c>
      <c r="L241" s="433">
        <v>0.1</v>
      </c>
      <c r="M241" s="433">
        <v>0.2</v>
      </c>
      <c r="N241" s="416">
        <v>0.2</v>
      </c>
    </row>
    <row r="242" spans="1:14" ht="12.75" customHeight="1" x14ac:dyDescent="0.2">
      <c r="A242" s="481" t="s">
        <v>392</v>
      </c>
      <c r="B242" s="279" t="s">
        <v>539</v>
      </c>
      <c r="C242" s="503"/>
      <c r="D242" s="483"/>
      <c r="E242" s="503"/>
      <c r="F242" s="503"/>
      <c r="G242" s="503"/>
      <c r="H242" s="503"/>
      <c r="I242" s="569">
        <v>20</v>
      </c>
      <c r="J242" s="103">
        <v>16</v>
      </c>
      <c r="K242" s="346">
        <v>49.5</v>
      </c>
      <c r="L242" s="525">
        <v>2.8</v>
      </c>
      <c r="M242" s="525">
        <v>3.7</v>
      </c>
      <c r="N242" s="553">
        <v>4</v>
      </c>
    </row>
    <row r="243" spans="1:14" x14ac:dyDescent="0.2">
      <c r="A243" s="481"/>
      <c r="B243" s="220" t="s">
        <v>540</v>
      </c>
      <c r="C243" s="503"/>
      <c r="D243" s="483"/>
      <c r="E243" s="503"/>
      <c r="F243" s="503"/>
      <c r="G243" s="503"/>
      <c r="H243" s="503"/>
      <c r="I243" s="570"/>
      <c r="J243" s="105">
        <v>15</v>
      </c>
      <c r="K243" s="427">
        <v>49.5</v>
      </c>
      <c r="L243" s="526"/>
      <c r="M243" s="526"/>
      <c r="N243" s="553"/>
    </row>
    <row r="244" spans="1:14" x14ac:dyDescent="0.2">
      <c r="A244" s="481"/>
      <c r="B244" s="220" t="s">
        <v>541</v>
      </c>
      <c r="C244" s="503"/>
      <c r="D244" s="483"/>
      <c r="E244" s="503"/>
      <c r="F244" s="503"/>
      <c r="G244" s="503"/>
      <c r="H244" s="503"/>
      <c r="I244" s="570"/>
      <c r="J244" s="105">
        <v>14</v>
      </c>
      <c r="K244" s="427">
        <v>49.5</v>
      </c>
      <c r="L244" s="526"/>
      <c r="M244" s="526"/>
      <c r="N244" s="553"/>
    </row>
    <row r="245" spans="1:14" x14ac:dyDescent="0.2">
      <c r="A245" s="481"/>
      <c r="B245" s="220" t="s">
        <v>406</v>
      </c>
      <c r="C245" s="503"/>
      <c r="D245" s="483"/>
      <c r="E245" s="503"/>
      <c r="F245" s="503"/>
      <c r="G245" s="503"/>
      <c r="H245" s="503"/>
      <c r="I245" s="570"/>
      <c r="J245" s="105">
        <v>13</v>
      </c>
      <c r="K245" s="427">
        <v>49.5</v>
      </c>
      <c r="L245" s="526"/>
      <c r="M245" s="526"/>
      <c r="N245" s="553"/>
    </row>
    <row r="246" spans="1:14" x14ac:dyDescent="0.2">
      <c r="A246" s="481"/>
      <c r="B246" s="220" t="s">
        <v>407</v>
      </c>
      <c r="C246" s="503"/>
      <c r="D246" s="483"/>
      <c r="E246" s="503"/>
      <c r="F246" s="503"/>
      <c r="G246" s="503"/>
      <c r="H246" s="503"/>
      <c r="I246" s="570"/>
      <c r="J246" s="105">
        <v>12</v>
      </c>
      <c r="K246" s="427">
        <v>49.5</v>
      </c>
      <c r="L246" s="526"/>
      <c r="M246" s="526"/>
      <c r="N246" s="553"/>
    </row>
    <row r="247" spans="1:14" x14ac:dyDescent="0.2">
      <c r="A247" s="481"/>
      <c r="B247" s="220" t="s">
        <v>410</v>
      </c>
      <c r="C247" s="503"/>
      <c r="D247" s="483"/>
      <c r="E247" s="503"/>
      <c r="F247" s="503"/>
      <c r="G247" s="503"/>
      <c r="H247" s="503"/>
      <c r="I247" s="570"/>
      <c r="J247" s="105">
        <v>11</v>
      </c>
      <c r="K247" s="427">
        <v>49.5</v>
      </c>
      <c r="L247" s="526"/>
      <c r="M247" s="526"/>
      <c r="N247" s="553"/>
    </row>
    <row r="248" spans="1:14" x14ac:dyDescent="0.2">
      <c r="A248" s="481"/>
      <c r="B248" s="220" t="s">
        <v>409</v>
      </c>
      <c r="C248" s="503"/>
      <c r="D248" s="483"/>
      <c r="E248" s="503"/>
      <c r="F248" s="503"/>
      <c r="G248" s="503"/>
      <c r="H248" s="503"/>
      <c r="I248" s="570"/>
      <c r="J248" s="105">
        <v>10</v>
      </c>
      <c r="K248" s="427">
        <v>49.5</v>
      </c>
      <c r="L248" s="583"/>
      <c r="M248" s="583"/>
      <c r="N248" s="584"/>
    </row>
    <row r="249" spans="1:14" x14ac:dyDescent="0.2">
      <c r="A249" s="481"/>
      <c r="B249" s="281" t="s">
        <v>408</v>
      </c>
      <c r="C249" s="504"/>
      <c r="D249" s="484"/>
      <c r="E249" s="504"/>
      <c r="F249" s="504"/>
      <c r="G249" s="504"/>
      <c r="H249" s="504"/>
      <c r="I249" s="386" t="s">
        <v>157</v>
      </c>
      <c r="J249" s="294"/>
      <c r="K249" s="415"/>
      <c r="L249" s="415">
        <v>1</v>
      </c>
      <c r="M249" s="415">
        <v>1.3</v>
      </c>
      <c r="N249" s="365">
        <v>1.6</v>
      </c>
    </row>
    <row r="250" spans="1:14" x14ac:dyDescent="0.2">
      <c r="A250" s="401" t="s">
        <v>569</v>
      </c>
      <c r="B250" s="402" t="s">
        <v>571</v>
      </c>
      <c r="C250" s="516" t="s">
        <v>39</v>
      </c>
      <c r="D250" s="522">
        <v>0.3</v>
      </c>
      <c r="E250" s="513">
        <v>47</v>
      </c>
      <c r="F250" s="516" t="s">
        <v>42</v>
      </c>
      <c r="G250" s="519">
        <v>50</v>
      </c>
      <c r="H250" s="513">
        <v>48.7</v>
      </c>
      <c r="I250" s="403">
        <v>19</v>
      </c>
      <c r="J250" s="293">
        <v>129</v>
      </c>
      <c r="K250" s="414">
        <v>49.4</v>
      </c>
      <c r="L250" s="402">
        <v>1.2</v>
      </c>
      <c r="M250" s="402">
        <v>1.5</v>
      </c>
      <c r="N250" s="416">
        <v>1.3</v>
      </c>
    </row>
    <row r="251" spans="1:14" x14ac:dyDescent="0.2">
      <c r="A251" s="409" t="s">
        <v>118</v>
      </c>
      <c r="B251" s="291" t="s">
        <v>405</v>
      </c>
      <c r="C251" s="517"/>
      <c r="D251" s="524"/>
      <c r="E251" s="514"/>
      <c r="F251" s="517"/>
      <c r="G251" s="520"/>
      <c r="H251" s="514"/>
      <c r="I251" s="412">
        <v>18</v>
      </c>
      <c r="J251" s="293">
        <v>124</v>
      </c>
      <c r="K251" s="440">
        <v>49.4</v>
      </c>
      <c r="L251" s="440">
        <v>1.7</v>
      </c>
      <c r="M251" s="440">
        <v>2.4</v>
      </c>
      <c r="N251" s="408">
        <v>2.2000000000000002</v>
      </c>
    </row>
    <row r="252" spans="1:14" ht="33.75" customHeight="1" x14ac:dyDescent="0.2">
      <c r="A252" s="409" t="s">
        <v>161</v>
      </c>
      <c r="B252" s="291" t="s">
        <v>235</v>
      </c>
      <c r="C252" s="517"/>
      <c r="D252" s="502">
        <v>0.15</v>
      </c>
      <c r="E252" s="514"/>
      <c r="F252" s="517"/>
      <c r="G252" s="520"/>
      <c r="H252" s="514"/>
      <c r="I252" s="412">
        <v>17</v>
      </c>
      <c r="J252" s="292">
        <v>119</v>
      </c>
      <c r="K252" s="433">
        <v>49.4</v>
      </c>
      <c r="L252" s="433">
        <v>0.7</v>
      </c>
      <c r="M252" s="433">
        <v>1.7</v>
      </c>
      <c r="N252" s="416">
        <v>1</v>
      </c>
    </row>
    <row r="253" spans="1:14" x14ac:dyDescent="0.2">
      <c r="A253" s="481" t="s">
        <v>445</v>
      </c>
      <c r="B253" s="279" t="s">
        <v>454</v>
      </c>
      <c r="C253" s="517"/>
      <c r="D253" s="503"/>
      <c r="E253" s="514"/>
      <c r="F253" s="517"/>
      <c r="G253" s="520"/>
      <c r="H253" s="514"/>
      <c r="I253" s="554">
        <v>16</v>
      </c>
      <c r="J253" s="319">
        <v>114</v>
      </c>
      <c r="K253" s="319">
        <v>49.4</v>
      </c>
      <c r="L253" s="525">
        <v>0.4</v>
      </c>
      <c r="M253" s="525">
        <v>0.5</v>
      </c>
      <c r="N253" s="553">
        <v>0.5</v>
      </c>
    </row>
    <row r="254" spans="1:14" x14ac:dyDescent="0.2">
      <c r="A254" s="481"/>
      <c r="B254" s="220" t="s">
        <v>455</v>
      </c>
      <c r="C254" s="517"/>
      <c r="D254" s="503"/>
      <c r="E254" s="514"/>
      <c r="F254" s="517"/>
      <c r="G254" s="520"/>
      <c r="H254" s="514"/>
      <c r="I254" s="508"/>
      <c r="J254" s="348">
        <v>113</v>
      </c>
      <c r="K254" s="348">
        <v>49.4</v>
      </c>
      <c r="L254" s="526"/>
      <c r="M254" s="526"/>
      <c r="N254" s="553"/>
    </row>
    <row r="255" spans="1:14" x14ac:dyDescent="0.2">
      <c r="A255" s="481"/>
      <c r="B255" s="220" t="s">
        <v>456</v>
      </c>
      <c r="C255" s="517"/>
      <c r="D255" s="503"/>
      <c r="E255" s="514"/>
      <c r="F255" s="517"/>
      <c r="G255" s="520"/>
      <c r="H255" s="514"/>
      <c r="I255" s="508"/>
      <c r="J255" s="348">
        <v>112</v>
      </c>
      <c r="K255" s="348">
        <v>49.4</v>
      </c>
      <c r="L255" s="526"/>
      <c r="M255" s="526"/>
      <c r="N255" s="553"/>
    </row>
    <row r="256" spans="1:14" x14ac:dyDescent="0.2">
      <c r="A256" s="481"/>
      <c r="B256" s="281" t="s">
        <v>453</v>
      </c>
      <c r="C256" s="517"/>
      <c r="D256" s="503"/>
      <c r="E256" s="514"/>
      <c r="F256" s="517"/>
      <c r="G256" s="520"/>
      <c r="H256" s="514"/>
      <c r="I256" s="508"/>
      <c r="J256" s="302">
        <v>111</v>
      </c>
      <c r="K256" s="302">
        <v>49.4</v>
      </c>
      <c r="L256" s="535"/>
      <c r="M256" s="535"/>
      <c r="N256" s="553"/>
    </row>
    <row r="257" spans="1:14" x14ac:dyDescent="0.2">
      <c r="A257" s="490" t="s">
        <v>335</v>
      </c>
      <c r="B257" s="279" t="s">
        <v>360</v>
      </c>
      <c r="C257" s="517"/>
      <c r="D257" s="503"/>
      <c r="E257" s="514"/>
      <c r="F257" s="517"/>
      <c r="G257" s="520"/>
      <c r="H257" s="514"/>
      <c r="I257" s="495">
        <v>15</v>
      </c>
      <c r="J257" s="426">
        <v>106</v>
      </c>
      <c r="K257" s="280">
        <v>49.4</v>
      </c>
      <c r="L257" s="513">
        <v>0.6</v>
      </c>
      <c r="M257" s="513">
        <v>0.6</v>
      </c>
      <c r="N257" s="548">
        <v>0.8</v>
      </c>
    </row>
    <row r="258" spans="1:14" x14ac:dyDescent="0.2">
      <c r="A258" s="490"/>
      <c r="B258" s="281" t="s">
        <v>361</v>
      </c>
      <c r="C258" s="517"/>
      <c r="D258" s="504"/>
      <c r="E258" s="514"/>
      <c r="F258" s="517"/>
      <c r="G258" s="520"/>
      <c r="H258" s="514"/>
      <c r="I258" s="494"/>
      <c r="J258" s="278">
        <v>105</v>
      </c>
      <c r="K258" s="349">
        <v>49.4</v>
      </c>
      <c r="L258" s="515"/>
      <c r="M258" s="515"/>
      <c r="N258" s="548"/>
    </row>
    <row r="259" spans="1:14" ht="38.25" x14ac:dyDescent="0.2">
      <c r="A259" s="481" t="s">
        <v>122</v>
      </c>
      <c r="B259" s="305" t="s">
        <v>213</v>
      </c>
      <c r="C259" s="517"/>
      <c r="D259" s="536">
        <v>0.3</v>
      </c>
      <c r="E259" s="514"/>
      <c r="F259" s="517"/>
      <c r="G259" s="520"/>
      <c r="H259" s="514"/>
      <c r="I259" s="366">
        <v>14</v>
      </c>
      <c r="J259" s="326">
        <v>100</v>
      </c>
      <c r="K259" s="413">
        <v>49.4</v>
      </c>
      <c r="L259" s="367">
        <v>0.9</v>
      </c>
      <c r="M259" s="367">
        <v>1.5</v>
      </c>
      <c r="N259" s="368">
        <v>1.4</v>
      </c>
    </row>
    <row r="260" spans="1:14" ht="25.5" customHeight="1" x14ac:dyDescent="0.2">
      <c r="A260" s="481"/>
      <c r="B260" s="306" t="s">
        <v>214</v>
      </c>
      <c r="C260" s="518"/>
      <c r="D260" s="536"/>
      <c r="E260" s="515"/>
      <c r="F260" s="518"/>
      <c r="G260" s="521"/>
      <c r="H260" s="515"/>
      <c r="I260" s="369">
        <v>13</v>
      </c>
      <c r="J260" s="298">
        <v>95</v>
      </c>
      <c r="K260" s="351">
        <v>49.4</v>
      </c>
      <c r="L260" s="370">
        <v>0.4</v>
      </c>
      <c r="M260" s="370">
        <v>1.1000000000000001</v>
      </c>
      <c r="N260" s="371">
        <v>0.3</v>
      </c>
    </row>
    <row r="261" spans="1:14" ht="12.75" customHeight="1" x14ac:dyDescent="0.2">
      <c r="A261" s="481" t="s">
        <v>120</v>
      </c>
      <c r="B261" s="279" t="s">
        <v>542</v>
      </c>
      <c r="C261" s="527" t="s">
        <v>40</v>
      </c>
      <c r="D261" s="502">
        <v>0.15</v>
      </c>
      <c r="E261" s="525">
        <v>46.8</v>
      </c>
      <c r="F261" s="527" t="s">
        <v>43</v>
      </c>
      <c r="G261" s="527" t="s">
        <v>216</v>
      </c>
      <c r="H261" s="527" t="s">
        <v>217</v>
      </c>
      <c r="I261" s="383" t="s">
        <v>157</v>
      </c>
      <c r="J261" s="327"/>
      <c r="K261" s="328"/>
      <c r="L261" s="434">
        <v>0.8</v>
      </c>
      <c r="M261" s="434">
        <v>1</v>
      </c>
      <c r="N261" s="372">
        <v>1.1000000000000001</v>
      </c>
    </row>
    <row r="262" spans="1:14" x14ac:dyDescent="0.2">
      <c r="A262" s="481"/>
      <c r="B262" s="220" t="s">
        <v>414</v>
      </c>
      <c r="C262" s="528"/>
      <c r="D262" s="503"/>
      <c r="E262" s="526"/>
      <c r="F262" s="528"/>
      <c r="G262" s="528"/>
      <c r="H262" s="528"/>
      <c r="I262" s="558">
        <v>12</v>
      </c>
      <c r="J262" s="327">
        <v>90</v>
      </c>
      <c r="K262" s="328" t="s">
        <v>412</v>
      </c>
      <c r="L262" s="580">
        <v>1.6</v>
      </c>
      <c r="M262" s="580">
        <v>2.8</v>
      </c>
      <c r="N262" s="581">
        <v>2.7</v>
      </c>
    </row>
    <row r="263" spans="1:14" x14ac:dyDescent="0.2">
      <c r="A263" s="481"/>
      <c r="B263" s="220" t="s">
        <v>411</v>
      </c>
      <c r="C263" s="528"/>
      <c r="D263" s="503"/>
      <c r="E263" s="526"/>
      <c r="F263" s="528"/>
      <c r="G263" s="528"/>
      <c r="H263" s="528"/>
      <c r="I263" s="559"/>
      <c r="J263" s="329">
        <v>89</v>
      </c>
      <c r="K263" s="230" t="s">
        <v>412</v>
      </c>
      <c r="L263" s="514"/>
      <c r="M263" s="514"/>
      <c r="N263" s="581"/>
    </row>
    <row r="264" spans="1:14" x14ac:dyDescent="0.2">
      <c r="A264" s="481"/>
      <c r="B264" s="220" t="s">
        <v>543</v>
      </c>
      <c r="C264" s="528"/>
      <c r="D264" s="503"/>
      <c r="E264" s="526"/>
      <c r="F264" s="528"/>
      <c r="G264" s="528"/>
      <c r="H264" s="528"/>
      <c r="I264" s="559"/>
      <c r="J264" s="329">
        <v>88</v>
      </c>
      <c r="K264" s="230" t="s">
        <v>412</v>
      </c>
      <c r="L264" s="514"/>
      <c r="M264" s="514"/>
      <c r="N264" s="581"/>
    </row>
    <row r="265" spans="1:14" x14ac:dyDescent="0.2">
      <c r="A265" s="481"/>
      <c r="B265" s="281" t="s">
        <v>413</v>
      </c>
      <c r="C265" s="528"/>
      <c r="D265" s="503"/>
      <c r="E265" s="526"/>
      <c r="F265" s="528"/>
      <c r="G265" s="528"/>
      <c r="H265" s="528"/>
      <c r="I265" s="560"/>
      <c r="J265" s="330">
        <v>87</v>
      </c>
      <c r="K265" s="331" t="s">
        <v>412</v>
      </c>
      <c r="L265" s="515"/>
      <c r="M265" s="515"/>
      <c r="N265" s="585"/>
    </row>
    <row r="266" spans="1:14" ht="36" x14ac:dyDescent="0.2">
      <c r="A266" s="409" t="s">
        <v>218</v>
      </c>
      <c r="B266" s="332" t="s">
        <v>544</v>
      </c>
      <c r="C266" s="528"/>
      <c r="D266" s="503"/>
      <c r="E266" s="526"/>
      <c r="F266" s="528"/>
      <c r="G266" s="528"/>
      <c r="H266" s="528"/>
      <c r="I266" s="412">
        <v>11</v>
      </c>
      <c r="J266" s="292">
        <v>82</v>
      </c>
      <c r="K266" s="433">
        <v>49.4</v>
      </c>
      <c r="L266" s="433">
        <v>2.8</v>
      </c>
      <c r="M266" s="433">
        <v>4</v>
      </c>
      <c r="N266" s="416">
        <v>3.6</v>
      </c>
    </row>
    <row r="267" spans="1:14" x14ac:dyDescent="0.2">
      <c r="A267" s="431" t="s">
        <v>123</v>
      </c>
      <c r="B267" s="333" t="s">
        <v>226</v>
      </c>
      <c r="C267" s="528"/>
      <c r="D267" s="503"/>
      <c r="E267" s="526"/>
      <c r="F267" s="528"/>
      <c r="G267" s="528"/>
      <c r="H267" s="528"/>
      <c r="I267" s="420">
        <v>10</v>
      </c>
      <c r="J267" s="333">
        <v>77</v>
      </c>
      <c r="K267" s="439">
        <v>49.4</v>
      </c>
      <c r="L267" s="440">
        <v>0.6</v>
      </c>
      <c r="M267" s="440">
        <v>1.5</v>
      </c>
      <c r="N267" s="408">
        <v>1.1000000000000001</v>
      </c>
    </row>
    <row r="268" spans="1:14" x14ac:dyDescent="0.2">
      <c r="A268" s="481" t="s">
        <v>415</v>
      </c>
      <c r="B268" s="279" t="s">
        <v>416</v>
      </c>
      <c r="C268" s="528"/>
      <c r="D268" s="503"/>
      <c r="E268" s="526"/>
      <c r="F268" s="528"/>
      <c r="G268" s="528"/>
      <c r="H268" s="528"/>
      <c r="I268" s="495">
        <v>9</v>
      </c>
      <c r="J268" s="373">
        <v>72</v>
      </c>
      <c r="K268" s="346">
        <v>49.4</v>
      </c>
      <c r="L268" s="525">
        <v>0.5</v>
      </c>
      <c r="M268" s="525">
        <v>1</v>
      </c>
      <c r="N268" s="553">
        <v>0.8</v>
      </c>
    </row>
    <row r="269" spans="1:14" x14ac:dyDescent="0.2">
      <c r="A269" s="481"/>
      <c r="B269" s="220" t="s">
        <v>417</v>
      </c>
      <c r="C269" s="528"/>
      <c r="D269" s="503"/>
      <c r="E269" s="526"/>
      <c r="F269" s="528"/>
      <c r="G269" s="528"/>
      <c r="H269" s="528"/>
      <c r="I269" s="494"/>
      <c r="J269" s="374">
        <v>71</v>
      </c>
      <c r="K269" s="350">
        <v>49.4</v>
      </c>
      <c r="L269" s="526"/>
      <c r="M269" s="526"/>
      <c r="N269" s="553"/>
    </row>
    <row r="270" spans="1:14" x14ac:dyDescent="0.2">
      <c r="A270" s="481"/>
      <c r="B270" s="220" t="s">
        <v>418</v>
      </c>
      <c r="C270" s="528"/>
      <c r="D270" s="503"/>
      <c r="E270" s="526"/>
      <c r="F270" s="528"/>
      <c r="G270" s="528"/>
      <c r="H270" s="528"/>
      <c r="I270" s="494"/>
      <c r="J270" s="374">
        <v>70</v>
      </c>
      <c r="K270" s="350">
        <v>49.4</v>
      </c>
      <c r="L270" s="526"/>
      <c r="M270" s="526"/>
      <c r="N270" s="553"/>
    </row>
    <row r="271" spans="1:14" x14ac:dyDescent="0.2">
      <c r="A271" s="481"/>
      <c r="B271" s="281" t="s">
        <v>419</v>
      </c>
      <c r="C271" s="529"/>
      <c r="D271" s="504"/>
      <c r="E271" s="535"/>
      <c r="F271" s="529"/>
      <c r="G271" s="529"/>
      <c r="H271" s="529"/>
      <c r="I271" s="494"/>
      <c r="J271" s="375">
        <v>69</v>
      </c>
      <c r="K271" s="351">
        <v>49.4</v>
      </c>
      <c r="L271" s="535"/>
      <c r="M271" s="535"/>
      <c r="N271" s="553"/>
    </row>
    <row r="272" spans="1:14" ht="28.5" customHeight="1" x14ac:dyDescent="0.2">
      <c r="A272" s="541" t="s">
        <v>123</v>
      </c>
      <c r="B272" s="262" t="s">
        <v>555</v>
      </c>
      <c r="C272" s="516" t="s">
        <v>64</v>
      </c>
      <c r="D272" s="502">
        <v>0.15</v>
      </c>
      <c r="E272" s="513">
        <v>46.6</v>
      </c>
      <c r="F272" s="502">
        <v>15</v>
      </c>
      <c r="G272" s="502">
        <v>60</v>
      </c>
      <c r="H272" s="502">
        <v>48.7</v>
      </c>
      <c r="I272" s="426">
        <v>8</v>
      </c>
      <c r="J272" s="319">
        <v>64</v>
      </c>
      <c r="K272" s="262">
        <v>49.4</v>
      </c>
      <c r="L272" s="280">
        <v>1.2</v>
      </c>
      <c r="M272" s="280">
        <v>2.5</v>
      </c>
      <c r="N272" s="352">
        <v>2</v>
      </c>
    </row>
    <row r="273" spans="1:14" ht="19.5" customHeight="1" x14ac:dyDescent="0.2">
      <c r="A273" s="542"/>
      <c r="B273" s="302" t="s">
        <v>556</v>
      </c>
      <c r="C273" s="517"/>
      <c r="D273" s="503"/>
      <c r="E273" s="514"/>
      <c r="F273" s="503"/>
      <c r="G273" s="503"/>
      <c r="H273" s="503"/>
      <c r="I273" s="354" t="s">
        <v>157</v>
      </c>
      <c r="J273" s="302"/>
      <c r="K273" s="266"/>
      <c r="L273" s="349">
        <v>0.7</v>
      </c>
      <c r="M273" s="349">
        <v>1.2</v>
      </c>
      <c r="N273" s="432">
        <v>1.1000000000000001</v>
      </c>
    </row>
    <row r="274" spans="1:14" ht="15" x14ac:dyDescent="0.2">
      <c r="A274" s="409" t="s">
        <v>119</v>
      </c>
      <c r="B274" s="291" t="s">
        <v>212</v>
      </c>
      <c r="C274" s="517"/>
      <c r="D274" s="503"/>
      <c r="E274" s="514"/>
      <c r="F274" s="504"/>
      <c r="G274" s="504"/>
      <c r="H274" s="504"/>
      <c r="I274" s="376">
        <v>7</v>
      </c>
      <c r="J274" s="289">
        <v>59</v>
      </c>
      <c r="K274" s="301">
        <v>49.4</v>
      </c>
      <c r="L274" s="406">
        <v>2.2999999999999998</v>
      </c>
      <c r="M274" s="406">
        <v>2.9</v>
      </c>
      <c r="N274" s="407">
        <v>3</v>
      </c>
    </row>
    <row r="275" spans="1:14" x14ac:dyDescent="0.2">
      <c r="A275" s="481" t="s">
        <v>121</v>
      </c>
      <c r="B275" s="279" t="s">
        <v>219</v>
      </c>
      <c r="C275" s="517"/>
      <c r="D275" s="503"/>
      <c r="E275" s="514"/>
      <c r="F275" s="527" t="s">
        <v>50</v>
      </c>
      <c r="G275" s="530">
        <v>65</v>
      </c>
      <c r="H275" s="525">
        <v>48.7</v>
      </c>
      <c r="I275" s="546">
        <v>6</v>
      </c>
      <c r="J275" s="288">
        <v>54</v>
      </c>
      <c r="K275" s="346">
        <v>49.4</v>
      </c>
      <c r="L275" s="525">
        <v>1.6</v>
      </c>
      <c r="M275" s="525">
        <v>2.4</v>
      </c>
      <c r="N275" s="553">
        <v>2.1</v>
      </c>
    </row>
    <row r="276" spans="1:14" x14ac:dyDescent="0.2">
      <c r="A276" s="481"/>
      <c r="B276" s="334" t="s">
        <v>220</v>
      </c>
      <c r="C276" s="517"/>
      <c r="D276" s="503"/>
      <c r="E276" s="514"/>
      <c r="F276" s="528"/>
      <c r="G276" s="531"/>
      <c r="H276" s="526"/>
      <c r="I276" s="547"/>
      <c r="J276" s="197">
        <v>53</v>
      </c>
      <c r="K276" s="350">
        <v>49.4</v>
      </c>
      <c r="L276" s="526"/>
      <c r="M276" s="526"/>
      <c r="N276" s="553"/>
    </row>
    <row r="277" spans="1:14" x14ac:dyDescent="0.2">
      <c r="A277" s="481"/>
      <c r="B277" s="334" t="s">
        <v>221</v>
      </c>
      <c r="C277" s="517"/>
      <c r="D277" s="503"/>
      <c r="E277" s="514"/>
      <c r="F277" s="528"/>
      <c r="G277" s="531"/>
      <c r="H277" s="526"/>
      <c r="I277" s="547"/>
      <c r="J277" s="197">
        <v>52</v>
      </c>
      <c r="K277" s="350">
        <v>49.4</v>
      </c>
      <c r="L277" s="526"/>
      <c r="M277" s="526"/>
      <c r="N277" s="553"/>
    </row>
    <row r="278" spans="1:14" x14ac:dyDescent="0.2">
      <c r="A278" s="481"/>
      <c r="B278" s="334" t="s">
        <v>313</v>
      </c>
      <c r="C278" s="517"/>
      <c r="D278" s="503"/>
      <c r="E278" s="514"/>
      <c r="F278" s="528"/>
      <c r="G278" s="531"/>
      <c r="H278" s="526"/>
      <c r="I278" s="547"/>
      <c r="J278" s="223">
        <v>51</v>
      </c>
      <c r="K278" s="350">
        <v>49.4</v>
      </c>
      <c r="L278" s="526"/>
      <c r="M278" s="526"/>
      <c r="N278" s="553"/>
    </row>
    <row r="279" spans="1:14" x14ac:dyDescent="0.2">
      <c r="A279" s="481"/>
      <c r="B279" s="334" t="s">
        <v>222</v>
      </c>
      <c r="C279" s="517"/>
      <c r="D279" s="503"/>
      <c r="E279" s="514"/>
      <c r="F279" s="528"/>
      <c r="G279" s="531"/>
      <c r="H279" s="526"/>
      <c r="I279" s="547"/>
      <c r="J279" s="223">
        <v>50</v>
      </c>
      <c r="K279" s="350">
        <v>49.4</v>
      </c>
      <c r="L279" s="526"/>
      <c r="M279" s="526"/>
      <c r="N279" s="553"/>
    </row>
    <row r="280" spans="1:14" x14ac:dyDescent="0.2">
      <c r="A280" s="481"/>
      <c r="B280" s="335" t="s">
        <v>314</v>
      </c>
      <c r="C280" s="517"/>
      <c r="D280" s="503"/>
      <c r="E280" s="514"/>
      <c r="F280" s="528"/>
      <c r="G280" s="531"/>
      <c r="H280" s="526"/>
      <c r="I280" s="547"/>
      <c r="J280" s="261">
        <v>49</v>
      </c>
      <c r="K280" s="351">
        <v>49.4</v>
      </c>
      <c r="L280" s="535"/>
      <c r="M280" s="535"/>
      <c r="N280" s="553"/>
    </row>
    <row r="281" spans="1:14" ht="12.75" customHeight="1" x14ac:dyDescent="0.2">
      <c r="A281" s="481" t="s">
        <v>118</v>
      </c>
      <c r="B281" s="282" t="s">
        <v>458</v>
      </c>
      <c r="C281" s="517"/>
      <c r="D281" s="503"/>
      <c r="E281" s="514"/>
      <c r="F281" s="528"/>
      <c r="G281" s="531"/>
      <c r="H281" s="526"/>
      <c r="I281" s="546">
        <v>5</v>
      </c>
      <c r="J281" s="336">
        <v>44</v>
      </c>
      <c r="K281" s="272">
        <v>49.4</v>
      </c>
      <c r="L281" s="525">
        <v>0.4</v>
      </c>
      <c r="M281" s="525">
        <v>0.9</v>
      </c>
      <c r="N281" s="553">
        <v>0.8</v>
      </c>
    </row>
    <row r="282" spans="1:14" x14ac:dyDescent="0.2">
      <c r="A282" s="481"/>
      <c r="B282" s="283" t="s">
        <v>459</v>
      </c>
      <c r="C282" s="517"/>
      <c r="D282" s="503"/>
      <c r="E282" s="514"/>
      <c r="F282" s="528"/>
      <c r="G282" s="531"/>
      <c r="H282" s="526"/>
      <c r="I282" s="547"/>
      <c r="J282" s="337">
        <v>43</v>
      </c>
      <c r="K282" s="274">
        <v>49.4</v>
      </c>
      <c r="L282" s="526"/>
      <c r="M282" s="526"/>
      <c r="N282" s="553"/>
    </row>
    <row r="283" spans="1:14" x14ac:dyDescent="0.2">
      <c r="A283" s="481"/>
      <c r="B283" s="283" t="s">
        <v>545</v>
      </c>
      <c r="C283" s="517"/>
      <c r="D283" s="503"/>
      <c r="E283" s="514"/>
      <c r="F283" s="528"/>
      <c r="G283" s="531"/>
      <c r="H283" s="526"/>
      <c r="I283" s="547"/>
      <c r="J283" s="337">
        <v>42</v>
      </c>
      <c r="K283" s="274">
        <v>49.4</v>
      </c>
      <c r="L283" s="526"/>
      <c r="M283" s="526"/>
      <c r="N283" s="553"/>
    </row>
    <row r="284" spans="1:14" x14ac:dyDescent="0.2">
      <c r="A284" s="481"/>
      <c r="B284" s="284" t="s">
        <v>460</v>
      </c>
      <c r="C284" s="518"/>
      <c r="D284" s="504"/>
      <c r="E284" s="515"/>
      <c r="F284" s="528"/>
      <c r="G284" s="531"/>
      <c r="H284" s="526"/>
      <c r="I284" s="547"/>
      <c r="J284" s="338">
        <v>41</v>
      </c>
      <c r="K284" s="277">
        <v>49.4</v>
      </c>
      <c r="L284" s="535"/>
      <c r="M284" s="535"/>
      <c r="N284" s="553"/>
    </row>
    <row r="285" spans="1:14" x14ac:dyDescent="0.2">
      <c r="A285" s="481" t="s">
        <v>119</v>
      </c>
      <c r="B285" s="282" t="s">
        <v>546</v>
      </c>
      <c r="C285" s="516" t="s">
        <v>42</v>
      </c>
      <c r="D285" s="482">
        <v>0.15</v>
      </c>
      <c r="E285" s="513">
        <v>46.5</v>
      </c>
      <c r="F285" s="528"/>
      <c r="G285" s="531"/>
      <c r="H285" s="526"/>
      <c r="I285" s="495">
        <v>4</v>
      </c>
      <c r="J285" s="263">
        <v>36</v>
      </c>
      <c r="K285" s="262">
        <v>49.4</v>
      </c>
      <c r="L285" s="513">
        <v>1.5</v>
      </c>
      <c r="M285" s="513">
        <v>2.2999999999999998</v>
      </c>
      <c r="N285" s="548">
        <v>1.8</v>
      </c>
    </row>
    <row r="286" spans="1:14" x14ac:dyDescent="0.2">
      <c r="A286" s="481"/>
      <c r="B286" s="315" t="s">
        <v>547</v>
      </c>
      <c r="C286" s="517"/>
      <c r="D286" s="483"/>
      <c r="E286" s="514"/>
      <c r="F286" s="528"/>
      <c r="G286" s="531"/>
      <c r="H286" s="526"/>
      <c r="I286" s="494"/>
      <c r="J286" s="339">
        <v>35</v>
      </c>
      <c r="K286" s="316">
        <v>49.4</v>
      </c>
      <c r="L286" s="514"/>
      <c r="M286" s="514"/>
      <c r="N286" s="548"/>
    </row>
    <row r="287" spans="1:14" x14ac:dyDescent="0.2">
      <c r="A287" s="481"/>
      <c r="B287" s="315" t="s">
        <v>548</v>
      </c>
      <c r="C287" s="517"/>
      <c r="D287" s="483"/>
      <c r="E287" s="514"/>
      <c r="F287" s="528"/>
      <c r="G287" s="531"/>
      <c r="H287" s="526"/>
      <c r="I287" s="494"/>
      <c r="J287" s="339">
        <v>34</v>
      </c>
      <c r="K287" s="316">
        <v>49.4</v>
      </c>
      <c r="L287" s="514"/>
      <c r="M287" s="514"/>
      <c r="N287" s="548"/>
    </row>
    <row r="288" spans="1:14" x14ac:dyDescent="0.2">
      <c r="A288" s="481"/>
      <c r="B288" s="315" t="s">
        <v>549</v>
      </c>
      <c r="C288" s="517"/>
      <c r="D288" s="483"/>
      <c r="E288" s="514"/>
      <c r="F288" s="528"/>
      <c r="G288" s="531"/>
      <c r="H288" s="526"/>
      <c r="I288" s="494"/>
      <c r="J288" s="339">
        <v>33</v>
      </c>
      <c r="K288" s="316">
        <v>49.4</v>
      </c>
      <c r="L288" s="514"/>
      <c r="M288" s="514"/>
      <c r="N288" s="548"/>
    </row>
    <row r="289" spans="1:14" x14ac:dyDescent="0.2">
      <c r="A289" s="481"/>
      <c r="B289" s="315" t="s">
        <v>550</v>
      </c>
      <c r="C289" s="517"/>
      <c r="D289" s="483"/>
      <c r="E289" s="514"/>
      <c r="F289" s="528"/>
      <c r="G289" s="531"/>
      <c r="H289" s="526"/>
      <c r="I289" s="494"/>
      <c r="J289" s="339">
        <v>32</v>
      </c>
      <c r="K289" s="316">
        <v>49.4</v>
      </c>
      <c r="L289" s="514"/>
      <c r="M289" s="514"/>
      <c r="N289" s="548"/>
    </row>
    <row r="290" spans="1:14" x14ac:dyDescent="0.2">
      <c r="A290" s="481"/>
      <c r="B290" s="315" t="s">
        <v>551</v>
      </c>
      <c r="C290" s="517"/>
      <c r="D290" s="483"/>
      <c r="E290" s="514"/>
      <c r="F290" s="528"/>
      <c r="G290" s="531"/>
      <c r="H290" s="526"/>
      <c r="I290" s="494"/>
      <c r="J290" s="339">
        <v>31</v>
      </c>
      <c r="K290" s="316">
        <v>49.4</v>
      </c>
      <c r="L290" s="514"/>
      <c r="M290" s="514"/>
      <c r="N290" s="548"/>
    </row>
    <row r="291" spans="1:14" x14ac:dyDescent="0.2">
      <c r="A291" s="481"/>
      <c r="B291" s="315" t="s">
        <v>172</v>
      </c>
      <c r="C291" s="517"/>
      <c r="D291" s="483"/>
      <c r="E291" s="514"/>
      <c r="F291" s="528"/>
      <c r="G291" s="531"/>
      <c r="H291" s="526"/>
      <c r="I291" s="494"/>
      <c r="J291" s="339">
        <v>30</v>
      </c>
      <c r="K291" s="316">
        <v>49.4</v>
      </c>
      <c r="L291" s="514"/>
      <c r="M291" s="514"/>
      <c r="N291" s="548"/>
    </row>
    <row r="292" spans="1:14" x14ac:dyDescent="0.2">
      <c r="A292" s="481"/>
      <c r="B292" s="315" t="s">
        <v>173</v>
      </c>
      <c r="C292" s="517"/>
      <c r="D292" s="483"/>
      <c r="E292" s="514"/>
      <c r="F292" s="528"/>
      <c r="G292" s="531"/>
      <c r="H292" s="526"/>
      <c r="I292" s="494"/>
      <c r="J292" s="339">
        <v>29</v>
      </c>
      <c r="K292" s="316">
        <v>49.4</v>
      </c>
      <c r="L292" s="514"/>
      <c r="M292" s="514"/>
      <c r="N292" s="548"/>
    </row>
    <row r="293" spans="1:14" x14ac:dyDescent="0.2">
      <c r="A293" s="481"/>
      <c r="B293" s="377" t="s">
        <v>174</v>
      </c>
      <c r="C293" s="517"/>
      <c r="D293" s="483"/>
      <c r="E293" s="514"/>
      <c r="F293" s="528"/>
      <c r="G293" s="531"/>
      <c r="H293" s="526"/>
      <c r="I293" s="494"/>
      <c r="J293" s="86">
        <v>28</v>
      </c>
      <c r="K293" s="265">
        <v>49.4</v>
      </c>
      <c r="L293" s="514"/>
      <c r="M293" s="514"/>
      <c r="N293" s="548"/>
    </row>
    <row r="294" spans="1:14" x14ac:dyDescent="0.2">
      <c r="A294" s="481"/>
      <c r="B294" s="284" t="s">
        <v>175</v>
      </c>
      <c r="C294" s="517"/>
      <c r="D294" s="483"/>
      <c r="E294" s="514"/>
      <c r="F294" s="529"/>
      <c r="G294" s="532"/>
      <c r="H294" s="535"/>
      <c r="I294" s="494"/>
      <c r="J294" s="285">
        <v>27</v>
      </c>
      <c r="K294" s="266">
        <v>49.4</v>
      </c>
      <c r="L294" s="515"/>
      <c r="M294" s="515"/>
      <c r="N294" s="548"/>
    </row>
    <row r="295" spans="1:14" x14ac:dyDescent="0.2">
      <c r="A295" s="500" t="s">
        <v>341</v>
      </c>
      <c r="B295" s="270" t="s">
        <v>342</v>
      </c>
      <c r="C295" s="517"/>
      <c r="D295" s="483"/>
      <c r="E295" s="514"/>
      <c r="F295" s="497">
        <v>17</v>
      </c>
      <c r="G295" s="519">
        <v>70</v>
      </c>
      <c r="H295" s="513">
        <v>48.7</v>
      </c>
      <c r="I295" s="519">
        <v>3</v>
      </c>
      <c r="J295" s="426">
        <v>22</v>
      </c>
      <c r="K295" s="262">
        <v>49.4</v>
      </c>
      <c r="L295" s="513">
        <v>1.1000000000000001</v>
      </c>
      <c r="M295" s="513">
        <v>1.5</v>
      </c>
      <c r="N295" s="572">
        <v>1.9</v>
      </c>
    </row>
    <row r="296" spans="1:14" x14ac:dyDescent="0.2">
      <c r="A296" s="537"/>
      <c r="B296" s="264" t="s">
        <v>343</v>
      </c>
      <c r="C296" s="517"/>
      <c r="D296" s="483"/>
      <c r="E296" s="514"/>
      <c r="F296" s="499"/>
      <c r="G296" s="520"/>
      <c r="H296" s="514"/>
      <c r="I296" s="517"/>
      <c r="J296" s="82">
        <v>21</v>
      </c>
      <c r="K296" s="265">
        <v>49.4</v>
      </c>
      <c r="L296" s="514"/>
      <c r="M296" s="514"/>
      <c r="N296" s="588"/>
    </row>
    <row r="297" spans="1:14" x14ac:dyDescent="0.2">
      <c r="A297" s="501"/>
      <c r="B297" s="275" t="s">
        <v>344</v>
      </c>
      <c r="C297" s="517"/>
      <c r="D297" s="483"/>
      <c r="E297" s="514"/>
      <c r="F297" s="499"/>
      <c r="G297" s="520"/>
      <c r="H297" s="514"/>
      <c r="I297" s="518"/>
      <c r="J297" s="278">
        <v>20</v>
      </c>
      <c r="K297" s="266">
        <v>49.4</v>
      </c>
      <c r="L297" s="515"/>
      <c r="M297" s="515"/>
      <c r="N297" s="574"/>
    </row>
    <row r="298" spans="1:14" ht="32.25" customHeight="1" x14ac:dyDescent="0.2">
      <c r="A298" s="409" t="s">
        <v>351</v>
      </c>
      <c r="B298" s="309" t="s">
        <v>184</v>
      </c>
      <c r="C298" s="517"/>
      <c r="D298" s="483"/>
      <c r="E298" s="514"/>
      <c r="F298" s="499"/>
      <c r="G298" s="520"/>
      <c r="H298" s="514"/>
      <c r="I298" s="420">
        <v>2</v>
      </c>
      <c r="J298" s="293">
        <v>15</v>
      </c>
      <c r="K298" s="439">
        <v>49.4</v>
      </c>
      <c r="L298" s="440">
        <v>2.8</v>
      </c>
      <c r="M298" s="440">
        <v>4.2</v>
      </c>
      <c r="N298" s="408">
        <v>4</v>
      </c>
    </row>
    <row r="299" spans="1:14" ht="30.75" customHeight="1" thickBot="1" x14ac:dyDescent="0.25">
      <c r="A299" s="340" t="s">
        <v>227</v>
      </c>
      <c r="B299" s="231" t="s">
        <v>552</v>
      </c>
      <c r="C299" s="538"/>
      <c r="D299" s="539"/>
      <c r="E299" s="540"/>
      <c r="F299" s="586"/>
      <c r="G299" s="587"/>
      <c r="H299" s="540"/>
      <c r="I299" s="342">
        <v>1</v>
      </c>
      <c r="J299" s="341">
        <v>10</v>
      </c>
      <c r="K299" s="341">
        <v>49.4</v>
      </c>
      <c r="L299" s="344">
        <v>1.6</v>
      </c>
      <c r="M299" s="344">
        <v>2.6</v>
      </c>
      <c r="N299" s="378">
        <v>2.2000000000000002</v>
      </c>
    </row>
    <row r="300" spans="1:14" ht="20.25" customHeight="1" x14ac:dyDescent="0.2">
      <c r="A300" s="387"/>
      <c r="G300" s="173"/>
      <c r="J300" s="173"/>
    </row>
    <row r="301" spans="1:14" ht="17.25" customHeight="1" x14ac:dyDescent="0.2">
      <c r="A301" s="379"/>
    </row>
    <row r="302" spans="1:14" ht="17.25" customHeight="1" x14ac:dyDescent="0.2">
      <c r="A302" s="379"/>
    </row>
    <row r="303" spans="1:14" ht="17.25" customHeight="1" x14ac:dyDescent="0.2">
      <c r="A303" s="379"/>
    </row>
    <row r="304" spans="1:14" ht="17.25" customHeight="1" x14ac:dyDescent="0.2">
      <c r="A304" s="379"/>
    </row>
    <row r="305" spans="1:1" ht="17.25" customHeight="1" x14ac:dyDescent="0.2">
      <c r="A305" s="379"/>
    </row>
    <row r="306" spans="1:1" ht="17.25" customHeight="1" x14ac:dyDescent="0.2"/>
    <row r="307" spans="1:1" ht="17.25" customHeight="1" x14ac:dyDescent="0.2"/>
    <row r="308" spans="1:1" ht="17.25" customHeight="1" x14ac:dyDescent="0.2"/>
    <row r="309" spans="1:1" ht="17.25" customHeight="1" x14ac:dyDescent="0.2"/>
    <row r="310" spans="1:1" ht="17.25" customHeight="1" x14ac:dyDescent="0.2"/>
    <row r="311" spans="1:1" ht="17.25" customHeight="1" x14ac:dyDescent="0.2"/>
    <row r="312" spans="1:1" ht="17.25" customHeight="1" x14ac:dyDescent="0.2"/>
    <row r="313" spans="1:1" ht="17.25" customHeight="1" x14ac:dyDescent="0.2"/>
    <row r="314" spans="1:1" ht="17.25" customHeight="1" x14ac:dyDescent="0.2"/>
    <row r="315" spans="1:1" ht="17.25" customHeight="1" x14ac:dyDescent="0.2"/>
  </sheetData>
  <mergeCells count="408">
    <mergeCell ref="M275:M280"/>
    <mergeCell ref="N275:N280"/>
    <mergeCell ref="F295:F299"/>
    <mergeCell ref="G295:G299"/>
    <mergeCell ref="H295:H299"/>
    <mergeCell ref="I295:I297"/>
    <mergeCell ref="L295:L297"/>
    <mergeCell ref="M295:M297"/>
    <mergeCell ref="N295:N297"/>
    <mergeCell ref="I285:I294"/>
    <mergeCell ref="L285:L294"/>
    <mergeCell ref="M285:M294"/>
    <mergeCell ref="N285:N294"/>
    <mergeCell ref="E272:E284"/>
    <mergeCell ref="F272:F274"/>
    <mergeCell ref="G272:G274"/>
    <mergeCell ref="H272:H274"/>
    <mergeCell ref="I262:I265"/>
    <mergeCell ref="L262:L265"/>
    <mergeCell ref="M262:M265"/>
    <mergeCell ref="N262:N265"/>
    <mergeCell ref="I268:I271"/>
    <mergeCell ref="L268:L271"/>
    <mergeCell ref="M268:M271"/>
    <mergeCell ref="N268:N271"/>
    <mergeCell ref="F261:F271"/>
    <mergeCell ref="G261:G271"/>
    <mergeCell ref="H261:H271"/>
    <mergeCell ref="I281:I284"/>
    <mergeCell ref="L281:L284"/>
    <mergeCell ref="M281:M284"/>
    <mergeCell ref="N281:N284"/>
    <mergeCell ref="F275:F294"/>
    <mergeCell ref="G275:G294"/>
    <mergeCell ref="H275:H294"/>
    <mergeCell ref="I275:I280"/>
    <mergeCell ref="L275:L280"/>
    <mergeCell ref="I257:I258"/>
    <mergeCell ref="L257:L258"/>
    <mergeCell ref="M257:M258"/>
    <mergeCell ref="N257:N258"/>
    <mergeCell ref="I253:I256"/>
    <mergeCell ref="L253:L256"/>
    <mergeCell ref="M253:M256"/>
    <mergeCell ref="N253:N256"/>
    <mergeCell ref="I242:I248"/>
    <mergeCell ref="L242:L248"/>
    <mergeCell ref="M242:M248"/>
    <mergeCell ref="N242:N248"/>
    <mergeCell ref="F210:F231"/>
    <mergeCell ref="G210:G231"/>
    <mergeCell ref="H210:H231"/>
    <mergeCell ref="I210:I216"/>
    <mergeCell ref="L210:L216"/>
    <mergeCell ref="M210:M216"/>
    <mergeCell ref="N210:N216"/>
    <mergeCell ref="D234:D249"/>
    <mergeCell ref="I234:I237"/>
    <mergeCell ref="L234:L237"/>
    <mergeCell ref="M234:M237"/>
    <mergeCell ref="N234:N237"/>
    <mergeCell ref="D232:D233"/>
    <mergeCell ref="F232:F249"/>
    <mergeCell ref="G232:G249"/>
    <mergeCell ref="H232:H249"/>
    <mergeCell ref="I232:I233"/>
    <mergeCell ref="I238:I239"/>
    <mergeCell ref="I206:I209"/>
    <mergeCell ref="L206:L209"/>
    <mergeCell ref="M206:M209"/>
    <mergeCell ref="N206:N209"/>
    <mergeCell ref="I228:I231"/>
    <mergeCell ref="L228:L231"/>
    <mergeCell ref="M228:M231"/>
    <mergeCell ref="N228:N231"/>
    <mergeCell ref="I218:I226"/>
    <mergeCell ref="L218:L226"/>
    <mergeCell ref="M218:M226"/>
    <mergeCell ref="N218:N226"/>
    <mergeCell ref="N184:N185"/>
    <mergeCell ref="I204:I205"/>
    <mergeCell ref="L204:L205"/>
    <mergeCell ref="M204:M205"/>
    <mergeCell ref="N204:N205"/>
    <mergeCell ref="I199:I202"/>
    <mergeCell ref="L199:L202"/>
    <mergeCell ref="M199:M202"/>
    <mergeCell ref="N199:N202"/>
    <mergeCell ref="L178:L182"/>
    <mergeCell ref="M178:M182"/>
    <mergeCell ref="N178:N182"/>
    <mergeCell ref="L191:L194"/>
    <mergeCell ref="M191:M194"/>
    <mergeCell ref="N191:N194"/>
    <mergeCell ref="D178:D182"/>
    <mergeCell ref="F178:F196"/>
    <mergeCell ref="G178:G196"/>
    <mergeCell ref="H178:H196"/>
    <mergeCell ref="I178:I182"/>
    <mergeCell ref="I191:I194"/>
    <mergeCell ref="I195:I196"/>
    <mergeCell ref="L195:L196"/>
    <mergeCell ref="M195:M196"/>
    <mergeCell ref="N195:N196"/>
    <mergeCell ref="I187:I190"/>
    <mergeCell ref="L187:L190"/>
    <mergeCell ref="M187:M190"/>
    <mergeCell ref="N187:N190"/>
    <mergeCell ref="D184:D196"/>
    <mergeCell ref="I184:I185"/>
    <mergeCell ref="L184:L185"/>
    <mergeCell ref="M184:M185"/>
    <mergeCell ref="I150:I160"/>
    <mergeCell ref="L150:L160"/>
    <mergeCell ref="M150:M160"/>
    <mergeCell ref="N150:N160"/>
    <mergeCell ref="I138:I142"/>
    <mergeCell ref="L138:L142"/>
    <mergeCell ref="M138:M142"/>
    <mergeCell ref="N138:N142"/>
    <mergeCell ref="E171:E177"/>
    <mergeCell ref="I171:I177"/>
    <mergeCell ref="L171:L177"/>
    <mergeCell ref="M171:M177"/>
    <mergeCell ref="N171:N177"/>
    <mergeCell ref="E167:E169"/>
    <mergeCell ref="I167:I169"/>
    <mergeCell ref="L167:L169"/>
    <mergeCell ref="M167:M169"/>
    <mergeCell ref="N167:N169"/>
    <mergeCell ref="I128:I135"/>
    <mergeCell ref="L128:L135"/>
    <mergeCell ref="M128:M135"/>
    <mergeCell ref="N128:N135"/>
    <mergeCell ref="F126:F137"/>
    <mergeCell ref="G126:G137"/>
    <mergeCell ref="H126:H137"/>
    <mergeCell ref="I126:I127"/>
    <mergeCell ref="L126:L127"/>
    <mergeCell ref="M126:M127"/>
    <mergeCell ref="N126:N127"/>
    <mergeCell ref="I120:I125"/>
    <mergeCell ref="L120:L125"/>
    <mergeCell ref="M120:M125"/>
    <mergeCell ref="N120:N125"/>
    <mergeCell ref="I118:I119"/>
    <mergeCell ref="L118:L119"/>
    <mergeCell ref="M118:M119"/>
    <mergeCell ref="N118:N119"/>
    <mergeCell ref="F114:F117"/>
    <mergeCell ref="G114:G117"/>
    <mergeCell ref="I114:I117"/>
    <mergeCell ref="L114:L117"/>
    <mergeCell ref="M114:M117"/>
    <mergeCell ref="N114:N117"/>
    <mergeCell ref="N109:N111"/>
    <mergeCell ref="I107:I108"/>
    <mergeCell ref="I102:I106"/>
    <mergeCell ref="L102:L106"/>
    <mergeCell ref="M102:M106"/>
    <mergeCell ref="N102:N106"/>
    <mergeCell ref="D100:D117"/>
    <mergeCell ref="E100:E117"/>
    <mergeCell ref="F100:F106"/>
    <mergeCell ref="G100:G106"/>
    <mergeCell ref="H100:H106"/>
    <mergeCell ref="H114:H117"/>
    <mergeCell ref="F112:F113"/>
    <mergeCell ref="G112:G113"/>
    <mergeCell ref="H112:H113"/>
    <mergeCell ref="I112:I113"/>
    <mergeCell ref="F109:F111"/>
    <mergeCell ref="G109:G111"/>
    <mergeCell ref="I109:I111"/>
    <mergeCell ref="L109:L111"/>
    <mergeCell ref="M109:M111"/>
    <mergeCell ref="I89:I92"/>
    <mergeCell ref="L89:L92"/>
    <mergeCell ref="M89:M92"/>
    <mergeCell ref="N89:N92"/>
    <mergeCell ref="I93:I99"/>
    <mergeCell ref="L93:L99"/>
    <mergeCell ref="M93:M99"/>
    <mergeCell ref="N93:N99"/>
    <mergeCell ref="I81:I88"/>
    <mergeCell ref="L81:L88"/>
    <mergeCell ref="M81:M88"/>
    <mergeCell ref="N81:N88"/>
    <mergeCell ref="F73:F80"/>
    <mergeCell ref="G73:G80"/>
    <mergeCell ref="H73:H80"/>
    <mergeCell ref="I73:I79"/>
    <mergeCell ref="L73:L79"/>
    <mergeCell ref="M73:M79"/>
    <mergeCell ref="N73:N79"/>
    <mergeCell ref="N68:N71"/>
    <mergeCell ref="F68:F72"/>
    <mergeCell ref="G68:G72"/>
    <mergeCell ref="H68:H72"/>
    <mergeCell ref="I68:I71"/>
    <mergeCell ref="L68:L71"/>
    <mergeCell ref="M68:M71"/>
    <mergeCell ref="I55:I59"/>
    <mergeCell ref="L55:L59"/>
    <mergeCell ref="M55:M59"/>
    <mergeCell ref="N55:N59"/>
    <mergeCell ref="I47:I53"/>
    <mergeCell ref="L47:L53"/>
    <mergeCell ref="M47:M53"/>
    <mergeCell ref="N47:N53"/>
    <mergeCell ref="F63:F67"/>
    <mergeCell ref="G63:G67"/>
    <mergeCell ref="H63:H67"/>
    <mergeCell ref="I64:I66"/>
    <mergeCell ref="L64:L66"/>
    <mergeCell ref="M64:M66"/>
    <mergeCell ref="N64:N66"/>
    <mergeCell ref="I61:I62"/>
    <mergeCell ref="L61:L62"/>
    <mergeCell ref="M61:M62"/>
    <mergeCell ref="N61:N62"/>
    <mergeCell ref="L29:L36"/>
    <mergeCell ref="M29:M36"/>
    <mergeCell ref="N29:N36"/>
    <mergeCell ref="I26:I28"/>
    <mergeCell ref="L26:L28"/>
    <mergeCell ref="M26:M28"/>
    <mergeCell ref="N26:N28"/>
    <mergeCell ref="G45:G46"/>
    <mergeCell ref="I45:I46"/>
    <mergeCell ref="L45:L46"/>
    <mergeCell ref="M45:M46"/>
    <mergeCell ref="N45:N46"/>
    <mergeCell ref="G42:G44"/>
    <mergeCell ref="I42:I44"/>
    <mergeCell ref="L42:L44"/>
    <mergeCell ref="M42:M44"/>
    <mergeCell ref="N42:N44"/>
    <mergeCell ref="H42:H44"/>
    <mergeCell ref="H7:H41"/>
    <mergeCell ref="I7:I9"/>
    <mergeCell ref="L7:L9"/>
    <mergeCell ref="M7:M9"/>
    <mergeCell ref="N7:N9"/>
    <mergeCell ref="I3:K3"/>
    <mergeCell ref="L3:L4"/>
    <mergeCell ref="M3:M4"/>
    <mergeCell ref="N3:N4"/>
    <mergeCell ref="F3:H3"/>
    <mergeCell ref="I16:I17"/>
    <mergeCell ref="I18:I25"/>
    <mergeCell ref="L18:L25"/>
    <mergeCell ref="M18:M25"/>
    <mergeCell ref="N18:N25"/>
    <mergeCell ref="I10:I15"/>
    <mergeCell ref="L10:L15"/>
    <mergeCell ref="M10:M15"/>
    <mergeCell ref="N10:N15"/>
    <mergeCell ref="I37:I41"/>
    <mergeCell ref="L37:L41"/>
    <mergeCell ref="M37:M41"/>
    <mergeCell ref="N37:N41"/>
    <mergeCell ref="I29:I36"/>
    <mergeCell ref="F4:F5"/>
    <mergeCell ref="G4:H4"/>
    <mergeCell ref="I4:I5"/>
    <mergeCell ref="J4:K4"/>
    <mergeCell ref="A295:A297"/>
    <mergeCell ref="A285:A294"/>
    <mergeCell ref="C285:C299"/>
    <mergeCell ref="D285:D299"/>
    <mergeCell ref="E285:E299"/>
    <mergeCell ref="A281:A284"/>
    <mergeCell ref="A275:A280"/>
    <mergeCell ref="C272:C284"/>
    <mergeCell ref="A272:A273"/>
    <mergeCell ref="D272:D284"/>
    <mergeCell ref="A268:A271"/>
    <mergeCell ref="A261:A265"/>
    <mergeCell ref="C261:C271"/>
    <mergeCell ref="D261:D271"/>
    <mergeCell ref="E261:E271"/>
    <mergeCell ref="A253:A256"/>
    <mergeCell ref="F250:F260"/>
    <mergeCell ref="G250:G260"/>
    <mergeCell ref="F7:F41"/>
    <mergeCell ref="G7:G41"/>
    <mergeCell ref="H250:H260"/>
    <mergeCell ref="D252:D258"/>
    <mergeCell ref="D259:D260"/>
    <mergeCell ref="A259:A260"/>
    <mergeCell ref="C250:C260"/>
    <mergeCell ref="E250:E260"/>
    <mergeCell ref="A257:A258"/>
    <mergeCell ref="D250:D251"/>
    <mergeCell ref="A234:A237"/>
    <mergeCell ref="A238:A239"/>
    <mergeCell ref="A232:A233"/>
    <mergeCell ref="C232:C249"/>
    <mergeCell ref="E232:E249"/>
    <mergeCell ref="A242:A249"/>
    <mergeCell ref="A210:A216"/>
    <mergeCell ref="C210:C231"/>
    <mergeCell ref="D210:D231"/>
    <mergeCell ref="E210:E231"/>
    <mergeCell ref="A206:A209"/>
    <mergeCell ref="A218:A226"/>
    <mergeCell ref="A228:A231"/>
    <mergeCell ref="A203:A205"/>
    <mergeCell ref="A199:A202"/>
    <mergeCell ref="F197:F209"/>
    <mergeCell ref="G197:G209"/>
    <mergeCell ref="H197:H209"/>
    <mergeCell ref="A184:A186"/>
    <mergeCell ref="E178:E196"/>
    <mergeCell ref="A195:A196"/>
    <mergeCell ref="A191:A194"/>
    <mergeCell ref="A187:A190"/>
    <mergeCell ref="A178:A182"/>
    <mergeCell ref="C178:C196"/>
    <mergeCell ref="C197:C209"/>
    <mergeCell ref="D197:D209"/>
    <mergeCell ref="E197:E209"/>
    <mergeCell ref="A171:A177"/>
    <mergeCell ref="A162:A163"/>
    <mergeCell ref="D164:D177"/>
    <mergeCell ref="C147:C163"/>
    <mergeCell ref="F147:F163"/>
    <mergeCell ref="G147:G163"/>
    <mergeCell ref="H147:H163"/>
    <mergeCell ref="C164:C177"/>
    <mergeCell ref="F164:F177"/>
    <mergeCell ref="G164:G177"/>
    <mergeCell ref="H164:H177"/>
    <mergeCell ref="A150:A160"/>
    <mergeCell ref="A167:A169"/>
    <mergeCell ref="D148:D163"/>
    <mergeCell ref="E148:E163"/>
    <mergeCell ref="A144:A146"/>
    <mergeCell ref="C138:C146"/>
    <mergeCell ref="D138:D146"/>
    <mergeCell ref="E138:E146"/>
    <mergeCell ref="F138:F146"/>
    <mergeCell ref="G138:G146"/>
    <mergeCell ref="H138:H146"/>
    <mergeCell ref="A128:A135"/>
    <mergeCell ref="D118:D136"/>
    <mergeCell ref="E118:E137"/>
    <mergeCell ref="F118:F125"/>
    <mergeCell ref="G118:G125"/>
    <mergeCell ref="H118:H125"/>
    <mergeCell ref="A138:A143"/>
    <mergeCell ref="A112:A113"/>
    <mergeCell ref="A120:A125"/>
    <mergeCell ref="A118:A119"/>
    <mergeCell ref="C118:C137"/>
    <mergeCell ref="A126:A127"/>
    <mergeCell ref="A114:A117"/>
    <mergeCell ref="H109:H111"/>
    <mergeCell ref="F81:F99"/>
    <mergeCell ref="G81:G99"/>
    <mergeCell ref="H81:H99"/>
    <mergeCell ref="F107:F108"/>
    <mergeCell ref="G107:G108"/>
    <mergeCell ref="H107:H108"/>
    <mergeCell ref="A81:A88"/>
    <mergeCell ref="A93:A99"/>
    <mergeCell ref="A100:A106"/>
    <mergeCell ref="C100:C117"/>
    <mergeCell ref="A107:A108"/>
    <mergeCell ref="A109:A111"/>
    <mergeCell ref="D42:D99"/>
    <mergeCell ref="E42:E99"/>
    <mergeCell ref="F42:F53"/>
    <mergeCell ref="F55:F59"/>
    <mergeCell ref="G55:G59"/>
    <mergeCell ref="F60:F62"/>
    <mergeCell ref="G60:G62"/>
    <mergeCell ref="H60:H62"/>
    <mergeCell ref="H55:H59"/>
    <mergeCell ref="A45:A46"/>
    <mergeCell ref="H45:H46"/>
    <mergeCell ref="A47:A53"/>
    <mergeCell ref="H47:H53"/>
    <mergeCell ref="G47:G53"/>
    <mergeCell ref="A42:A44"/>
    <mergeCell ref="C42:C99"/>
    <mergeCell ref="A68:A71"/>
    <mergeCell ref="A89:A92"/>
    <mergeCell ref="A10:A15"/>
    <mergeCell ref="A29:A36"/>
    <mergeCell ref="A55:A59"/>
    <mergeCell ref="A73:A79"/>
    <mergeCell ref="B3:B5"/>
    <mergeCell ref="C3:E3"/>
    <mergeCell ref="A16:A17"/>
    <mergeCell ref="A7:A9"/>
    <mergeCell ref="C7:C41"/>
    <mergeCell ref="D7:D41"/>
    <mergeCell ref="E7:E41"/>
    <mergeCell ref="A26:A28"/>
    <mergeCell ref="A37:A41"/>
    <mergeCell ref="A18:A25"/>
    <mergeCell ref="A3:A5"/>
    <mergeCell ref="A61:A62"/>
    <mergeCell ref="A64:A66"/>
    <mergeCell ref="C4:C5"/>
    <mergeCell ref="D4:E4"/>
  </mergeCells>
  <pageMargins left="0.23622047244094491" right="0.23622047244094491" top="0.15748031496062992" bottom="0.15748031496062992" header="0.31496062992125984" footer="0.31496062992125984"/>
  <pageSetup paperSize="9" scale="87" fitToHeight="7" orientation="landscape" r:id="rId1"/>
  <rowBreaks count="4" manualBreakCount="4">
    <brk id="46" max="13" man="1"/>
    <brk id="88" max="13" man="1"/>
    <brk id="171" max="13" man="1"/>
    <brk id="218" max="13" man="1"/>
  </rowBreaks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E42"/>
  <sheetViews>
    <sheetView zoomScaleNormal="100" workbookViewId="0">
      <selection activeCell="FF6" sqref="FF6"/>
    </sheetView>
  </sheetViews>
  <sheetFormatPr defaultColWidth="0.85546875" defaultRowHeight="15.75" x14ac:dyDescent="0.25"/>
  <cols>
    <col min="1" max="23" width="0.85546875" style="225"/>
    <col min="24" max="24" width="4.140625" style="225" customWidth="1"/>
    <col min="25" max="25" width="9.42578125" style="225" customWidth="1"/>
    <col min="26" max="49" width="0.85546875" style="225"/>
    <col min="50" max="50" width="11.85546875" style="225" customWidth="1"/>
    <col min="51" max="105" width="0.85546875" style="225"/>
    <col min="106" max="106" width="0.85546875" style="225" customWidth="1"/>
    <col min="107" max="114" width="0.85546875" style="225"/>
    <col min="115" max="115" width="0.85546875" style="225" customWidth="1"/>
    <col min="116" max="119" width="0.85546875" style="225"/>
    <col min="120" max="120" width="0.85546875" style="225" customWidth="1"/>
    <col min="121" max="126" width="0.85546875" style="225"/>
    <col min="127" max="127" width="0.85546875" style="225" customWidth="1"/>
    <col min="128" max="16384" width="0.85546875" style="225"/>
  </cols>
  <sheetData>
    <row r="2" spans="1:161" x14ac:dyDescent="0.25">
      <c r="A2" s="225" t="s">
        <v>465</v>
      </c>
    </row>
    <row r="4" spans="1:161" s="382" customFormat="1" ht="71.25" customHeight="1" x14ac:dyDescent="0.2">
      <c r="A4" s="594" t="s">
        <v>466</v>
      </c>
      <c r="B4" s="594"/>
      <c r="C4" s="594"/>
      <c r="D4" s="594"/>
      <c r="E4" s="594"/>
      <c r="F4" s="594"/>
      <c r="G4" s="594"/>
      <c r="H4" s="594"/>
      <c r="I4" s="594"/>
      <c r="J4" s="594"/>
      <c r="K4" s="594"/>
      <c r="L4" s="594"/>
      <c r="M4" s="594"/>
      <c r="N4" s="594"/>
      <c r="O4" s="594"/>
      <c r="P4" s="594"/>
      <c r="Q4" s="594"/>
      <c r="R4" s="594"/>
      <c r="S4" s="594"/>
      <c r="T4" s="594"/>
      <c r="U4" s="594"/>
      <c r="V4" s="594"/>
      <c r="W4" s="594"/>
      <c r="X4" s="594"/>
      <c r="Y4" s="594"/>
      <c r="Z4" s="594" t="s">
        <v>467</v>
      </c>
      <c r="AA4" s="594"/>
      <c r="AB4" s="594"/>
      <c r="AC4" s="594"/>
      <c r="AD4" s="594"/>
      <c r="AE4" s="594"/>
      <c r="AF4" s="594"/>
      <c r="AG4" s="594"/>
      <c r="AH4" s="594"/>
      <c r="AI4" s="594"/>
      <c r="AJ4" s="594"/>
      <c r="AK4" s="594"/>
      <c r="AL4" s="594"/>
      <c r="AM4" s="594"/>
      <c r="AN4" s="594"/>
      <c r="AO4" s="594"/>
      <c r="AP4" s="594"/>
      <c r="AQ4" s="594"/>
      <c r="AR4" s="594"/>
      <c r="AS4" s="594"/>
      <c r="AT4" s="594"/>
      <c r="AU4" s="594"/>
      <c r="AV4" s="594"/>
      <c r="AW4" s="594"/>
      <c r="AX4" s="594"/>
      <c r="AY4" s="594" t="s">
        <v>468</v>
      </c>
      <c r="AZ4" s="594"/>
      <c r="BA4" s="594"/>
      <c r="BB4" s="594"/>
      <c r="BC4" s="594"/>
      <c r="BD4" s="594"/>
      <c r="BE4" s="594"/>
      <c r="BF4" s="594"/>
      <c r="BG4" s="594"/>
      <c r="BH4" s="594"/>
      <c r="BI4" s="594"/>
      <c r="BJ4" s="594"/>
      <c r="BK4" s="594"/>
      <c r="BL4" s="594"/>
      <c r="BM4" s="594"/>
      <c r="BN4" s="594"/>
      <c r="BO4" s="594"/>
      <c r="BP4" s="594"/>
      <c r="BQ4" s="594"/>
      <c r="BR4" s="594"/>
      <c r="BS4" s="594"/>
      <c r="BT4" s="594"/>
      <c r="BU4" s="594"/>
      <c r="BV4" s="594"/>
      <c r="BW4" s="594"/>
      <c r="BX4" s="594"/>
      <c r="BY4" s="594"/>
      <c r="BZ4" s="594"/>
      <c r="CA4" s="594"/>
      <c r="CB4" s="594"/>
      <c r="CC4" s="594" t="s">
        <v>469</v>
      </c>
      <c r="CD4" s="594"/>
      <c r="CE4" s="594"/>
      <c r="CF4" s="594"/>
      <c r="CG4" s="594"/>
      <c r="CH4" s="594"/>
      <c r="CI4" s="594"/>
      <c r="CJ4" s="594"/>
      <c r="CK4" s="594"/>
      <c r="CL4" s="594"/>
      <c r="CM4" s="594"/>
      <c r="CN4" s="594"/>
      <c r="CO4" s="594"/>
      <c r="CP4" s="594"/>
      <c r="CQ4" s="594"/>
      <c r="CR4" s="594"/>
      <c r="CS4" s="594"/>
      <c r="CT4" s="594"/>
      <c r="CU4" s="594"/>
      <c r="CV4" s="594"/>
      <c r="CW4" s="594"/>
      <c r="CX4" s="594"/>
      <c r="CY4" s="594"/>
      <c r="CZ4" s="594"/>
      <c r="DA4" s="594"/>
      <c r="DB4" s="607" t="s">
        <v>470</v>
      </c>
      <c r="DC4" s="608"/>
      <c r="DD4" s="608"/>
      <c r="DE4" s="608"/>
      <c r="DF4" s="608"/>
      <c r="DG4" s="608"/>
      <c r="DH4" s="608"/>
      <c r="DI4" s="608"/>
      <c r="DJ4" s="608"/>
      <c r="DK4" s="608"/>
      <c r="DL4" s="608"/>
      <c r="DM4" s="608"/>
      <c r="DN4" s="608"/>
      <c r="DO4" s="608"/>
      <c r="DP4" s="608"/>
      <c r="DQ4" s="608"/>
      <c r="DR4" s="608"/>
      <c r="DS4" s="608"/>
      <c r="DT4" s="608"/>
      <c r="DU4" s="608"/>
      <c r="DV4" s="608"/>
      <c r="DW4" s="608"/>
      <c r="DX4" s="608"/>
      <c r="DY4" s="608"/>
      <c r="DZ4" s="608"/>
      <c r="EA4" s="608"/>
      <c r="EB4" s="608"/>
      <c r="EC4" s="608"/>
      <c r="ED4" s="608"/>
      <c r="EE4" s="608"/>
      <c r="EF4" s="608"/>
      <c r="EG4" s="608"/>
      <c r="EH4" s="608"/>
      <c r="EI4" s="608"/>
      <c r="EJ4" s="608"/>
      <c r="EK4" s="608"/>
      <c r="EL4" s="608"/>
      <c r="EM4" s="608"/>
      <c r="EN4" s="608"/>
      <c r="EO4" s="608"/>
      <c r="EP4" s="608"/>
      <c r="EQ4" s="608"/>
      <c r="ER4" s="608"/>
      <c r="ES4" s="608"/>
      <c r="ET4" s="608"/>
      <c r="EU4" s="608"/>
      <c r="EV4" s="608"/>
      <c r="EW4" s="608"/>
      <c r="EX4" s="608"/>
      <c r="EY4" s="608"/>
      <c r="EZ4" s="608"/>
      <c r="FA4" s="608"/>
      <c r="FB4" s="608"/>
      <c r="FC4" s="608"/>
      <c r="FD4" s="608"/>
      <c r="FE4" s="609"/>
    </row>
    <row r="5" spans="1:161" s="382" customFormat="1" ht="60.75" customHeight="1" x14ac:dyDescent="0.2">
      <c r="A5" s="594"/>
      <c r="B5" s="594"/>
      <c r="C5" s="594"/>
      <c r="D5" s="594"/>
      <c r="E5" s="594"/>
      <c r="F5" s="594"/>
      <c r="G5" s="594"/>
      <c r="H5" s="594"/>
      <c r="I5" s="594"/>
      <c r="J5" s="594"/>
      <c r="K5" s="594"/>
      <c r="L5" s="594"/>
      <c r="M5" s="594"/>
      <c r="N5" s="594"/>
      <c r="O5" s="594"/>
      <c r="P5" s="594"/>
      <c r="Q5" s="594"/>
      <c r="R5" s="594"/>
      <c r="S5" s="594"/>
      <c r="T5" s="594"/>
      <c r="U5" s="594"/>
      <c r="V5" s="594"/>
      <c r="W5" s="594"/>
      <c r="X5" s="594"/>
      <c r="Y5" s="594"/>
      <c r="Z5" s="594"/>
      <c r="AA5" s="594"/>
      <c r="AB5" s="594"/>
      <c r="AC5" s="594"/>
      <c r="AD5" s="594"/>
      <c r="AE5" s="594"/>
      <c r="AF5" s="594"/>
      <c r="AG5" s="594"/>
      <c r="AH5" s="594"/>
      <c r="AI5" s="594"/>
      <c r="AJ5" s="594"/>
      <c r="AK5" s="594"/>
      <c r="AL5" s="594"/>
      <c r="AM5" s="594"/>
      <c r="AN5" s="594"/>
      <c r="AO5" s="594"/>
      <c r="AP5" s="594"/>
      <c r="AQ5" s="594"/>
      <c r="AR5" s="594"/>
      <c r="AS5" s="594"/>
      <c r="AT5" s="594"/>
      <c r="AU5" s="594"/>
      <c r="AV5" s="594"/>
      <c r="AW5" s="594"/>
      <c r="AX5" s="594"/>
      <c r="AY5" s="594"/>
      <c r="AZ5" s="594"/>
      <c r="BA5" s="594"/>
      <c r="BB5" s="594"/>
      <c r="BC5" s="594"/>
      <c r="BD5" s="594"/>
      <c r="BE5" s="594"/>
      <c r="BF5" s="594"/>
      <c r="BG5" s="594"/>
      <c r="BH5" s="594"/>
      <c r="BI5" s="594"/>
      <c r="BJ5" s="594"/>
      <c r="BK5" s="594"/>
      <c r="BL5" s="594"/>
      <c r="BM5" s="594"/>
      <c r="BN5" s="594"/>
      <c r="BO5" s="594"/>
      <c r="BP5" s="594"/>
      <c r="BQ5" s="594"/>
      <c r="BR5" s="594"/>
      <c r="BS5" s="594"/>
      <c r="BT5" s="594"/>
      <c r="BU5" s="594"/>
      <c r="BV5" s="594"/>
      <c r="BW5" s="594"/>
      <c r="BX5" s="594"/>
      <c r="BY5" s="594"/>
      <c r="BZ5" s="594"/>
      <c r="CA5" s="594"/>
      <c r="CB5" s="594"/>
      <c r="CC5" s="594"/>
      <c r="CD5" s="594"/>
      <c r="CE5" s="594"/>
      <c r="CF5" s="594"/>
      <c r="CG5" s="594"/>
      <c r="CH5" s="594"/>
      <c r="CI5" s="594"/>
      <c r="CJ5" s="594"/>
      <c r="CK5" s="594"/>
      <c r="CL5" s="594"/>
      <c r="CM5" s="594"/>
      <c r="CN5" s="594"/>
      <c r="CO5" s="594"/>
      <c r="CP5" s="594"/>
      <c r="CQ5" s="594"/>
      <c r="CR5" s="594"/>
      <c r="CS5" s="594"/>
      <c r="CT5" s="594"/>
      <c r="CU5" s="594"/>
      <c r="CV5" s="594"/>
      <c r="CW5" s="594"/>
      <c r="CX5" s="594"/>
      <c r="CY5" s="594"/>
      <c r="CZ5" s="594"/>
      <c r="DA5" s="594"/>
      <c r="DB5" s="610">
        <v>0.16666666666666666</v>
      </c>
      <c r="DC5" s="594"/>
      <c r="DD5" s="594"/>
      <c r="DE5" s="594"/>
      <c r="DF5" s="594"/>
      <c r="DG5" s="594"/>
      <c r="DH5" s="594"/>
      <c r="DI5" s="594"/>
      <c r="DJ5" s="594"/>
      <c r="DK5" s="594"/>
      <c r="DL5" s="594"/>
      <c r="DM5" s="594"/>
      <c r="DN5" s="594"/>
      <c r="DO5" s="594"/>
      <c r="DP5" s="610">
        <v>0.41666666666666669</v>
      </c>
      <c r="DQ5" s="594"/>
      <c r="DR5" s="594"/>
      <c r="DS5" s="594"/>
      <c r="DT5" s="594"/>
      <c r="DU5" s="594"/>
      <c r="DV5" s="594"/>
      <c r="DW5" s="594"/>
      <c r="DX5" s="594"/>
      <c r="DY5" s="594"/>
      <c r="DZ5" s="594"/>
      <c r="EA5" s="594"/>
      <c r="EB5" s="594"/>
      <c r="EC5" s="594"/>
      <c r="ED5" s="610">
        <v>0.75</v>
      </c>
      <c r="EE5" s="594"/>
      <c r="EF5" s="594"/>
      <c r="EG5" s="594"/>
      <c r="EH5" s="594"/>
      <c r="EI5" s="594"/>
      <c r="EJ5" s="594"/>
      <c r="EK5" s="594"/>
      <c r="EL5" s="594"/>
      <c r="EM5" s="594"/>
      <c r="EN5" s="594"/>
      <c r="EO5" s="594"/>
      <c r="EP5" s="594"/>
      <c r="EQ5" s="594"/>
      <c r="ER5" s="610">
        <v>0.875</v>
      </c>
      <c r="ES5" s="594"/>
      <c r="ET5" s="594"/>
      <c r="EU5" s="594"/>
      <c r="EV5" s="594"/>
      <c r="EW5" s="594"/>
      <c r="EX5" s="594"/>
      <c r="EY5" s="594"/>
      <c r="EZ5" s="594"/>
      <c r="FA5" s="594"/>
      <c r="FB5" s="594"/>
      <c r="FC5" s="594"/>
      <c r="FD5" s="594"/>
      <c r="FE5" s="594"/>
    </row>
    <row r="6" spans="1:161" ht="31.5" customHeight="1" x14ac:dyDescent="0.25">
      <c r="A6" s="595" t="s">
        <v>471</v>
      </c>
      <c r="B6" s="596"/>
      <c r="C6" s="596"/>
      <c r="D6" s="596"/>
      <c r="E6" s="596"/>
      <c r="F6" s="596"/>
      <c r="G6" s="596"/>
      <c r="H6" s="596"/>
      <c r="I6" s="596"/>
      <c r="J6" s="596"/>
      <c r="K6" s="596"/>
      <c r="L6" s="596"/>
      <c r="M6" s="596"/>
      <c r="N6" s="596"/>
      <c r="O6" s="596"/>
      <c r="P6" s="596"/>
      <c r="Q6" s="596"/>
      <c r="R6" s="596"/>
      <c r="S6" s="596"/>
      <c r="T6" s="596"/>
      <c r="U6" s="596"/>
      <c r="V6" s="596"/>
      <c r="W6" s="596"/>
      <c r="X6" s="596"/>
      <c r="Y6" s="597"/>
      <c r="Z6" s="594" t="s">
        <v>576</v>
      </c>
      <c r="AA6" s="594"/>
      <c r="AB6" s="594"/>
      <c r="AC6" s="594"/>
      <c r="AD6" s="594"/>
      <c r="AE6" s="594"/>
      <c r="AF6" s="594"/>
      <c r="AG6" s="594"/>
      <c r="AH6" s="594"/>
      <c r="AI6" s="594"/>
      <c r="AJ6" s="594"/>
      <c r="AK6" s="594"/>
      <c r="AL6" s="594"/>
      <c r="AM6" s="594"/>
      <c r="AN6" s="594"/>
      <c r="AO6" s="594"/>
      <c r="AP6" s="594"/>
      <c r="AQ6" s="594"/>
      <c r="AR6" s="594"/>
      <c r="AS6" s="594"/>
      <c r="AT6" s="594"/>
      <c r="AU6" s="594"/>
      <c r="AV6" s="594"/>
      <c r="AW6" s="594"/>
      <c r="AX6" s="594"/>
      <c r="AY6" s="595" t="s">
        <v>472</v>
      </c>
      <c r="AZ6" s="596"/>
      <c r="BA6" s="596"/>
      <c r="BB6" s="596"/>
      <c r="BC6" s="596"/>
      <c r="BD6" s="596"/>
      <c r="BE6" s="596"/>
      <c r="BF6" s="596"/>
      <c r="BG6" s="596"/>
      <c r="BH6" s="596"/>
      <c r="BI6" s="596"/>
      <c r="BJ6" s="596"/>
      <c r="BK6" s="596"/>
      <c r="BL6" s="596"/>
      <c r="BM6" s="596"/>
      <c r="BN6" s="596"/>
      <c r="BO6" s="596"/>
      <c r="BP6" s="596"/>
      <c r="BQ6" s="596"/>
      <c r="BR6" s="596"/>
      <c r="BS6" s="596"/>
      <c r="BT6" s="596"/>
      <c r="BU6" s="596"/>
      <c r="BV6" s="596"/>
      <c r="BW6" s="596"/>
      <c r="BX6" s="596"/>
      <c r="BY6" s="596"/>
      <c r="BZ6" s="596"/>
      <c r="CA6" s="596"/>
      <c r="CB6" s="597"/>
      <c r="CC6" s="594" t="s">
        <v>473</v>
      </c>
      <c r="CD6" s="594"/>
      <c r="CE6" s="594"/>
      <c r="CF6" s="594"/>
      <c r="CG6" s="594"/>
      <c r="CH6" s="594"/>
      <c r="CI6" s="594"/>
      <c r="CJ6" s="594"/>
      <c r="CK6" s="594"/>
      <c r="CL6" s="594"/>
      <c r="CM6" s="594"/>
      <c r="CN6" s="594"/>
      <c r="CO6" s="594"/>
      <c r="CP6" s="594"/>
      <c r="CQ6" s="594"/>
      <c r="CR6" s="594"/>
      <c r="CS6" s="594"/>
      <c r="CT6" s="594"/>
      <c r="CU6" s="594"/>
      <c r="CV6" s="594"/>
      <c r="CW6" s="594"/>
      <c r="CX6" s="594"/>
      <c r="CY6" s="594"/>
      <c r="CZ6" s="594"/>
      <c r="DA6" s="594"/>
      <c r="DB6" s="592">
        <v>7.2</v>
      </c>
      <c r="DC6" s="592"/>
      <c r="DD6" s="592"/>
      <c r="DE6" s="592"/>
      <c r="DF6" s="592"/>
      <c r="DG6" s="592"/>
      <c r="DH6" s="592"/>
      <c r="DI6" s="592"/>
      <c r="DJ6" s="592"/>
      <c r="DK6" s="592"/>
      <c r="DL6" s="592"/>
      <c r="DM6" s="592"/>
      <c r="DN6" s="592"/>
      <c r="DO6" s="592"/>
      <c r="DP6" s="592">
        <v>10.7</v>
      </c>
      <c r="DQ6" s="592"/>
      <c r="DR6" s="592"/>
      <c r="DS6" s="592"/>
      <c r="DT6" s="592"/>
      <c r="DU6" s="592"/>
      <c r="DV6" s="592"/>
      <c r="DW6" s="592"/>
      <c r="DX6" s="592"/>
      <c r="DY6" s="592"/>
      <c r="DZ6" s="592"/>
      <c r="EA6" s="592"/>
      <c r="EB6" s="592"/>
      <c r="EC6" s="592"/>
      <c r="ED6" s="592">
        <v>9.6999999999999993</v>
      </c>
      <c r="EE6" s="592"/>
      <c r="EF6" s="592"/>
      <c r="EG6" s="592"/>
      <c r="EH6" s="592"/>
      <c r="EI6" s="592"/>
      <c r="EJ6" s="592"/>
      <c r="EK6" s="592"/>
      <c r="EL6" s="592"/>
      <c r="EM6" s="592"/>
      <c r="EN6" s="592"/>
      <c r="EO6" s="592"/>
      <c r="EP6" s="592"/>
      <c r="EQ6" s="592"/>
      <c r="ER6" s="592">
        <v>10.3</v>
      </c>
      <c r="ES6" s="592"/>
      <c r="ET6" s="592"/>
      <c r="EU6" s="592"/>
      <c r="EV6" s="592"/>
      <c r="EW6" s="592"/>
      <c r="EX6" s="592"/>
      <c r="EY6" s="592"/>
      <c r="EZ6" s="592"/>
      <c r="FA6" s="592"/>
      <c r="FB6" s="592"/>
      <c r="FC6" s="592"/>
      <c r="FD6" s="592"/>
      <c r="FE6" s="592"/>
    </row>
    <row r="7" spans="1:161" ht="31.5" customHeight="1" x14ac:dyDescent="0.25">
      <c r="A7" s="598"/>
      <c r="B7" s="599"/>
      <c r="C7" s="599"/>
      <c r="D7" s="599"/>
      <c r="E7" s="599"/>
      <c r="F7" s="599"/>
      <c r="G7" s="599"/>
      <c r="H7" s="599"/>
      <c r="I7" s="599"/>
      <c r="J7" s="599"/>
      <c r="K7" s="599"/>
      <c r="L7" s="599"/>
      <c r="M7" s="599"/>
      <c r="N7" s="599"/>
      <c r="O7" s="599"/>
      <c r="P7" s="599"/>
      <c r="Q7" s="599"/>
      <c r="R7" s="599"/>
      <c r="S7" s="599"/>
      <c r="T7" s="599"/>
      <c r="U7" s="599"/>
      <c r="V7" s="599"/>
      <c r="W7" s="599"/>
      <c r="X7" s="599"/>
      <c r="Y7" s="600"/>
      <c r="Z7" s="594" t="s">
        <v>577</v>
      </c>
      <c r="AA7" s="594"/>
      <c r="AB7" s="594"/>
      <c r="AC7" s="594"/>
      <c r="AD7" s="594"/>
      <c r="AE7" s="594"/>
      <c r="AF7" s="594"/>
      <c r="AG7" s="594"/>
      <c r="AH7" s="594"/>
      <c r="AI7" s="594"/>
      <c r="AJ7" s="594"/>
      <c r="AK7" s="594"/>
      <c r="AL7" s="594"/>
      <c r="AM7" s="594"/>
      <c r="AN7" s="594"/>
      <c r="AO7" s="594"/>
      <c r="AP7" s="594"/>
      <c r="AQ7" s="594"/>
      <c r="AR7" s="594"/>
      <c r="AS7" s="594"/>
      <c r="AT7" s="594"/>
      <c r="AU7" s="594"/>
      <c r="AV7" s="594"/>
      <c r="AW7" s="594"/>
      <c r="AX7" s="594"/>
      <c r="AY7" s="598"/>
      <c r="AZ7" s="599"/>
      <c r="BA7" s="599"/>
      <c r="BB7" s="599"/>
      <c r="BC7" s="599"/>
      <c r="BD7" s="599"/>
      <c r="BE7" s="599"/>
      <c r="BF7" s="599"/>
      <c r="BG7" s="599"/>
      <c r="BH7" s="599"/>
      <c r="BI7" s="599"/>
      <c r="BJ7" s="599"/>
      <c r="BK7" s="599"/>
      <c r="BL7" s="599"/>
      <c r="BM7" s="599"/>
      <c r="BN7" s="599"/>
      <c r="BO7" s="599"/>
      <c r="BP7" s="599"/>
      <c r="BQ7" s="599"/>
      <c r="BR7" s="599"/>
      <c r="BS7" s="599"/>
      <c r="BT7" s="599"/>
      <c r="BU7" s="599"/>
      <c r="BV7" s="599"/>
      <c r="BW7" s="599"/>
      <c r="BX7" s="599"/>
      <c r="BY7" s="599"/>
      <c r="BZ7" s="599"/>
      <c r="CA7" s="599"/>
      <c r="CB7" s="600"/>
      <c r="CC7" s="594" t="s">
        <v>474</v>
      </c>
      <c r="CD7" s="594"/>
      <c r="CE7" s="594"/>
      <c r="CF7" s="594"/>
      <c r="CG7" s="594"/>
      <c r="CH7" s="594"/>
      <c r="CI7" s="594"/>
      <c r="CJ7" s="594"/>
      <c r="CK7" s="594"/>
      <c r="CL7" s="594"/>
      <c r="CM7" s="594"/>
      <c r="CN7" s="594"/>
      <c r="CO7" s="594"/>
      <c r="CP7" s="594"/>
      <c r="CQ7" s="594"/>
      <c r="CR7" s="594"/>
      <c r="CS7" s="594"/>
      <c r="CT7" s="594"/>
      <c r="CU7" s="594"/>
      <c r="CV7" s="594"/>
      <c r="CW7" s="594"/>
      <c r="CX7" s="594"/>
      <c r="CY7" s="594"/>
      <c r="CZ7" s="594"/>
      <c r="DA7" s="594"/>
      <c r="DB7" s="592">
        <v>38.68</v>
      </c>
      <c r="DC7" s="592"/>
      <c r="DD7" s="592"/>
      <c r="DE7" s="592"/>
      <c r="DF7" s="592"/>
      <c r="DG7" s="592"/>
      <c r="DH7" s="592"/>
      <c r="DI7" s="592"/>
      <c r="DJ7" s="592"/>
      <c r="DK7" s="592"/>
      <c r="DL7" s="592"/>
      <c r="DM7" s="592"/>
      <c r="DN7" s="592"/>
      <c r="DO7" s="592"/>
      <c r="DP7" s="592">
        <v>55.69</v>
      </c>
      <c r="DQ7" s="592"/>
      <c r="DR7" s="592"/>
      <c r="DS7" s="592"/>
      <c r="DT7" s="592"/>
      <c r="DU7" s="592"/>
      <c r="DV7" s="592"/>
      <c r="DW7" s="592"/>
      <c r="DX7" s="592"/>
      <c r="DY7" s="592"/>
      <c r="DZ7" s="592"/>
      <c r="EA7" s="592"/>
      <c r="EB7" s="592"/>
      <c r="EC7" s="592"/>
      <c r="ED7" s="592">
        <v>53.881999999999998</v>
      </c>
      <c r="EE7" s="592"/>
      <c r="EF7" s="592"/>
      <c r="EG7" s="592"/>
      <c r="EH7" s="592"/>
      <c r="EI7" s="592"/>
      <c r="EJ7" s="592"/>
      <c r="EK7" s="592"/>
      <c r="EL7" s="592"/>
      <c r="EM7" s="592"/>
      <c r="EN7" s="592"/>
      <c r="EO7" s="592"/>
      <c r="EP7" s="592"/>
      <c r="EQ7" s="592"/>
      <c r="ER7" s="592">
        <v>55.55</v>
      </c>
      <c r="ES7" s="592"/>
      <c r="ET7" s="592"/>
      <c r="EU7" s="592"/>
      <c r="EV7" s="592"/>
      <c r="EW7" s="592"/>
      <c r="EX7" s="592"/>
      <c r="EY7" s="592"/>
      <c r="EZ7" s="592"/>
      <c r="FA7" s="592"/>
      <c r="FB7" s="592"/>
      <c r="FC7" s="592"/>
      <c r="FD7" s="592"/>
      <c r="FE7" s="592"/>
    </row>
    <row r="8" spans="1:161" ht="31.5" customHeight="1" x14ac:dyDescent="0.25">
      <c r="A8" s="598"/>
      <c r="B8" s="599"/>
      <c r="C8" s="599"/>
      <c r="D8" s="599"/>
      <c r="E8" s="599"/>
      <c r="F8" s="599"/>
      <c r="G8" s="599"/>
      <c r="H8" s="599"/>
      <c r="I8" s="599"/>
      <c r="J8" s="599"/>
      <c r="K8" s="599"/>
      <c r="L8" s="599"/>
      <c r="M8" s="599"/>
      <c r="N8" s="599"/>
      <c r="O8" s="599"/>
      <c r="P8" s="599"/>
      <c r="Q8" s="599"/>
      <c r="R8" s="599"/>
      <c r="S8" s="599"/>
      <c r="T8" s="599"/>
      <c r="U8" s="599"/>
      <c r="V8" s="599"/>
      <c r="W8" s="599"/>
      <c r="X8" s="599"/>
      <c r="Y8" s="600"/>
      <c r="Z8" s="594" t="s">
        <v>578</v>
      </c>
      <c r="AA8" s="594"/>
      <c r="AB8" s="594"/>
      <c r="AC8" s="594"/>
      <c r="AD8" s="594"/>
      <c r="AE8" s="594"/>
      <c r="AF8" s="594"/>
      <c r="AG8" s="594"/>
      <c r="AH8" s="594"/>
      <c r="AI8" s="594"/>
      <c r="AJ8" s="594"/>
      <c r="AK8" s="594"/>
      <c r="AL8" s="594"/>
      <c r="AM8" s="594"/>
      <c r="AN8" s="594"/>
      <c r="AO8" s="594"/>
      <c r="AP8" s="594"/>
      <c r="AQ8" s="594"/>
      <c r="AR8" s="594"/>
      <c r="AS8" s="594"/>
      <c r="AT8" s="594"/>
      <c r="AU8" s="594"/>
      <c r="AV8" s="594"/>
      <c r="AW8" s="594"/>
      <c r="AX8" s="594"/>
      <c r="AY8" s="598"/>
      <c r="AZ8" s="599"/>
      <c r="BA8" s="599"/>
      <c r="BB8" s="599"/>
      <c r="BC8" s="599"/>
      <c r="BD8" s="599"/>
      <c r="BE8" s="599"/>
      <c r="BF8" s="599"/>
      <c r="BG8" s="599"/>
      <c r="BH8" s="599"/>
      <c r="BI8" s="599"/>
      <c r="BJ8" s="599"/>
      <c r="BK8" s="599"/>
      <c r="BL8" s="599"/>
      <c r="BM8" s="599"/>
      <c r="BN8" s="599"/>
      <c r="BO8" s="599"/>
      <c r="BP8" s="599"/>
      <c r="BQ8" s="599"/>
      <c r="BR8" s="599"/>
      <c r="BS8" s="599"/>
      <c r="BT8" s="599"/>
      <c r="BU8" s="599"/>
      <c r="BV8" s="599"/>
      <c r="BW8" s="599"/>
      <c r="BX8" s="599"/>
      <c r="BY8" s="599"/>
      <c r="BZ8" s="599"/>
      <c r="CA8" s="599"/>
      <c r="CB8" s="600"/>
      <c r="CC8" s="594" t="s">
        <v>478</v>
      </c>
      <c r="CD8" s="594"/>
      <c r="CE8" s="594"/>
      <c r="CF8" s="594"/>
      <c r="CG8" s="594"/>
      <c r="CH8" s="594"/>
      <c r="CI8" s="594"/>
      <c r="CJ8" s="594"/>
      <c r="CK8" s="594"/>
      <c r="CL8" s="594"/>
      <c r="CM8" s="594"/>
      <c r="CN8" s="594"/>
      <c r="CO8" s="594"/>
      <c r="CP8" s="594"/>
      <c r="CQ8" s="594"/>
      <c r="CR8" s="594"/>
      <c r="CS8" s="594"/>
      <c r="CT8" s="594"/>
      <c r="CU8" s="594"/>
      <c r="CV8" s="594"/>
      <c r="CW8" s="594"/>
      <c r="CX8" s="594"/>
      <c r="CY8" s="594"/>
      <c r="CZ8" s="594"/>
      <c r="DA8" s="594"/>
      <c r="DB8" s="592">
        <v>9.1</v>
      </c>
      <c r="DC8" s="592"/>
      <c r="DD8" s="592"/>
      <c r="DE8" s="592"/>
      <c r="DF8" s="592"/>
      <c r="DG8" s="592"/>
      <c r="DH8" s="592"/>
      <c r="DI8" s="592"/>
      <c r="DJ8" s="592"/>
      <c r="DK8" s="592"/>
      <c r="DL8" s="592"/>
      <c r="DM8" s="592"/>
      <c r="DN8" s="592"/>
      <c r="DO8" s="592"/>
      <c r="DP8" s="592">
        <v>17.5</v>
      </c>
      <c r="DQ8" s="592"/>
      <c r="DR8" s="592"/>
      <c r="DS8" s="592"/>
      <c r="DT8" s="592"/>
      <c r="DU8" s="592"/>
      <c r="DV8" s="592"/>
      <c r="DW8" s="592"/>
      <c r="DX8" s="592"/>
      <c r="DY8" s="592"/>
      <c r="DZ8" s="592"/>
      <c r="EA8" s="592"/>
      <c r="EB8" s="592"/>
      <c r="EC8" s="592"/>
      <c r="ED8" s="592">
        <v>15.3</v>
      </c>
      <c r="EE8" s="592"/>
      <c r="EF8" s="592"/>
      <c r="EG8" s="592"/>
      <c r="EH8" s="592"/>
      <c r="EI8" s="592"/>
      <c r="EJ8" s="592"/>
      <c r="EK8" s="592"/>
      <c r="EL8" s="592"/>
      <c r="EM8" s="592"/>
      <c r="EN8" s="592"/>
      <c r="EO8" s="592"/>
      <c r="EP8" s="592"/>
      <c r="EQ8" s="592"/>
      <c r="ER8" s="592">
        <v>13.299999999999999</v>
      </c>
      <c r="ES8" s="592"/>
      <c r="ET8" s="592"/>
      <c r="EU8" s="592"/>
      <c r="EV8" s="592"/>
      <c r="EW8" s="592"/>
      <c r="EX8" s="592"/>
      <c r="EY8" s="592"/>
      <c r="EZ8" s="592"/>
      <c r="FA8" s="592"/>
      <c r="FB8" s="592"/>
      <c r="FC8" s="592"/>
      <c r="FD8" s="592"/>
      <c r="FE8" s="592"/>
    </row>
    <row r="9" spans="1:161" ht="31.5" customHeight="1" x14ac:dyDescent="0.25">
      <c r="A9" s="601"/>
      <c r="B9" s="602"/>
      <c r="C9" s="602"/>
      <c r="D9" s="602"/>
      <c r="E9" s="602"/>
      <c r="F9" s="602"/>
      <c r="G9" s="602"/>
      <c r="H9" s="602"/>
      <c r="I9" s="602"/>
      <c r="J9" s="602"/>
      <c r="K9" s="602"/>
      <c r="L9" s="602"/>
      <c r="M9" s="602"/>
      <c r="N9" s="602"/>
      <c r="O9" s="602"/>
      <c r="P9" s="602"/>
      <c r="Q9" s="602"/>
      <c r="R9" s="602"/>
      <c r="S9" s="602"/>
      <c r="T9" s="602"/>
      <c r="U9" s="602"/>
      <c r="V9" s="602"/>
      <c r="W9" s="602"/>
      <c r="X9" s="602"/>
      <c r="Y9" s="603"/>
      <c r="Z9" s="594" t="s">
        <v>579</v>
      </c>
      <c r="AA9" s="594"/>
      <c r="AB9" s="594"/>
      <c r="AC9" s="594"/>
      <c r="AD9" s="594"/>
      <c r="AE9" s="594"/>
      <c r="AF9" s="594"/>
      <c r="AG9" s="594"/>
      <c r="AH9" s="594"/>
      <c r="AI9" s="594"/>
      <c r="AJ9" s="594"/>
      <c r="AK9" s="594"/>
      <c r="AL9" s="594"/>
      <c r="AM9" s="594"/>
      <c r="AN9" s="594"/>
      <c r="AO9" s="594"/>
      <c r="AP9" s="594"/>
      <c r="AQ9" s="594"/>
      <c r="AR9" s="594"/>
      <c r="AS9" s="594"/>
      <c r="AT9" s="594"/>
      <c r="AU9" s="594"/>
      <c r="AV9" s="594"/>
      <c r="AW9" s="594"/>
      <c r="AX9" s="594"/>
      <c r="AY9" s="598"/>
      <c r="AZ9" s="599"/>
      <c r="BA9" s="599"/>
      <c r="BB9" s="599"/>
      <c r="BC9" s="599"/>
      <c r="BD9" s="599"/>
      <c r="BE9" s="599"/>
      <c r="BF9" s="599"/>
      <c r="BG9" s="599"/>
      <c r="BH9" s="599"/>
      <c r="BI9" s="599"/>
      <c r="BJ9" s="599"/>
      <c r="BK9" s="599"/>
      <c r="BL9" s="599"/>
      <c r="BM9" s="599"/>
      <c r="BN9" s="599"/>
      <c r="BO9" s="599"/>
      <c r="BP9" s="599"/>
      <c r="BQ9" s="599"/>
      <c r="BR9" s="599"/>
      <c r="BS9" s="599"/>
      <c r="BT9" s="599"/>
      <c r="BU9" s="599"/>
      <c r="BV9" s="599"/>
      <c r="BW9" s="599"/>
      <c r="BX9" s="599"/>
      <c r="BY9" s="599"/>
      <c r="BZ9" s="599"/>
      <c r="CA9" s="599"/>
      <c r="CB9" s="600"/>
      <c r="CC9" s="594" t="s">
        <v>476</v>
      </c>
      <c r="CD9" s="594"/>
      <c r="CE9" s="594"/>
      <c r="CF9" s="594"/>
      <c r="CG9" s="594"/>
      <c r="CH9" s="594"/>
      <c r="CI9" s="594"/>
      <c r="CJ9" s="594"/>
      <c r="CK9" s="594"/>
      <c r="CL9" s="594"/>
      <c r="CM9" s="594"/>
      <c r="CN9" s="594"/>
      <c r="CO9" s="594"/>
      <c r="CP9" s="594"/>
      <c r="CQ9" s="594"/>
      <c r="CR9" s="594"/>
      <c r="CS9" s="594"/>
      <c r="CT9" s="594"/>
      <c r="CU9" s="594"/>
      <c r="CV9" s="594"/>
      <c r="CW9" s="594"/>
      <c r="CX9" s="594"/>
      <c r="CY9" s="594"/>
      <c r="CZ9" s="594"/>
      <c r="DA9" s="594"/>
      <c r="DB9" s="592">
        <v>7.6999999999999993</v>
      </c>
      <c r="DC9" s="592"/>
      <c r="DD9" s="592"/>
      <c r="DE9" s="592"/>
      <c r="DF9" s="592"/>
      <c r="DG9" s="592"/>
      <c r="DH9" s="592"/>
      <c r="DI9" s="592"/>
      <c r="DJ9" s="592"/>
      <c r="DK9" s="592"/>
      <c r="DL9" s="592"/>
      <c r="DM9" s="592"/>
      <c r="DN9" s="592"/>
      <c r="DO9" s="592"/>
      <c r="DP9" s="592">
        <v>14.2</v>
      </c>
      <c r="DQ9" s="592"/>
      <c r="DR9" s="592"/>
      <c r="DS9" s="592"/>
      <c r="DT9" s="592"/>
      <c r="DU9" s="592"/>
      <c r="DV9" s="592"/>
      <c r="DW9" s="592"/>
      <c r="DX9" s="592"/>
      <c r="DY9" s="592"/>
      <c r="DZ9" s="592"/>
      <c r="EA9" s="592"/>
      <c r="EB9" s="592"/>
      <c r="EC9" s="592"/>
      <c r="ED9" s="592">
        <v>13.7</v>
      </c>
      <c r="EE9" s="592"/>
      <c r="EF9" s="592"/>
      <c r="EG9" s="592"/>
      <c r="EH9" s="592"/>
      <c r="EI9" s="592"/>
      <c r="EJ9" s="592"/>
      <c r="EK9" s="592"/>
      <c r="EL9" s="592"/>
      <c r="EM9" s="592"/>
      <c r="EN9" s="592"/>
      <c r="EO9" s="592"/>
      <c r="EP9" s="592"/>
      <c r="EQ9" s="592"/>
      <c r="ER9" s="592">
        <v>13</v>
      </c>
      <c r="ES9" s="592"/>
      <c r="ET9" s="592"/>
      <c r="EU9" s="592"/>
      <c r="EV9" s="592"/>
      <c r="EW9" s="592"/>
      <c r="EX9" s="592"/>
      <c r="EY9" s="592"/>
      <c r="EZ9" s="592"/>
      <c r="FA9" s="592"/>
      <c r="FB9" s="592"/>
      <c r="FC9" s="592"/>
      <c r="FD9" s="592"/>
      <c r="FE9" s="592"/>
    </row>
    <row r="10" spans="1:161" x14ac:dyDescent="0.25">
      <c r="A10" s="611" t="s">
        <v>580</v>
      </c>
      <c r="B10" s="612"/>
      <c r="C10" s="612"/>
      <c r="D10" s="612"/>
      <c r="E10" s="612"/>
      <c r="F10" s="612"/>
      <c r="G10" s="612"/>
      <c r="H10" s="612"/>
      <c r="I10" s="612"/>
      <c r="J10" s="612"/>
      <c r="K10" s="612"/>
      <c r="L10" s="612"/>
      <c r="M10" s="612"/>
      <c r="N10" s="612"/>
      <c r="O10" s="612"/>
      <c r="P10" s="612"/>
      <c r="Q10" s="612"/>
      <c r="R10" s="612"/>
      <c r="S10" s="612"/>
      <c r="T10" s="612"/>
      <c r="U10" s="612"/>
      <c r="V10" s="612"/>
      <c r="W10" s="612"/>
      <c r="X10" s="612"/>
      <c r="Y10" s="612"/>
      <c r="Z10" s="612"/>
      <c r="AA10" s="612"/>
      <c r="AB10" s="612"/>
      <c r="AC10" s="612"/>
      <c r="AD10" s="612"/>
      <c r="AE10" s="612"/>
      <c r="AF10" s="612"/>
      <c r="AG10" s="612"/>
      <c r="AH10" s="612"/>
      <c r="AI10" s="612"/>
      <c r="AJ10" s="612"/>
      <c r="AK10" s="612"/>
      <c r="AL10" s="612"/>
      <c r="AM10" s="612"/>
      <c r="AN10" s="612"/>
      <c r="AO10" s="612"/>
      <c r="AP10" s="612"/>
      <c r="AQ10" s="612"/>
      <c r="AR10" s="612"/>
      <c r="AS10" s="612"/>
      <c r="AT10" s="612"/>
      <c r="AU10" s="612"/>
      <c r="AV10" s="612"/>
      <c r="AW10" s="612"/>
      <c r="AX10" s="612"/>
      <c r="AY10" s="612"/>
      <c r="AZ10" s="612"/>
      <c r="BA10" s="612"/>
      <c r="BB10" s="612"/>
      <c r="BC10" s="612"/>
      <c r="BD10" s="612"/>
      <c r="BE10" s="612"/>
      <c r="BF10" s="612"/>
      <c r="BG10" s="612"/>
      <c r="BH10" s="612"/>
      <c r="BI10" s="612"/>
      <c r="BJ10" s="612"/>
      <c r="BK10" s="612"/>
      <c r="BL10" s="612"/>
      <c r="BM10" s="612"/>
      <c r="BN10" s="612"/>
      <c r="BO10" s="612"/>
      <c r="BP10" s="612"/>
      <c r="BQ10" s="612"/>
      <c r="BR10" s="612"/>
      <c r="BS10" s="612"/>
      <c r="BT10" s="612"/>
      <c r="BU10" s="612"/>
      <c r="BV10" s="612"/>
      <c r="BW10" s="612"/>
      <c r="BX10" s="612"/>
      <c r="BY10" s="612"/>
      <c r="BZ10" s="612"/>
      <c r="CA10" s="612"/>
      <c r="CB10" s="612"/>
      <c r="CC10" s="612"/>
      <c r="CD10" s="612"/>
      <c r="CE10" s="612"/>
      <c r="CF10" s="612"/>
      <c r="CG10" s="612"/>
      <c r="CH10" s="612"/>
      <c r="CI10" s="612"/>
      <c r="CJ10" s="612"/>
      <c r="CK10" s="612"/>
      <c r="CL10" s="612"/>
      <c r="CM10" s="612"/>
      <c r="CN10" s="612"/>
      <c r="CO10" s="612"/>
      <c r="CP10" s="612"/>
      <c r="CQ10" s="612"/>
      <c r="CR10" s="612"/>
      <c r="CS10" s="612"/>
      <c r="CT10" s="612"/>
      <c r="CU10" s="612"/>
      <c r="CV10" s="612"/>
      <c r="CW10" s="612"/>
      <c r="CX10" s="612"/>
      <c r="CY10" s="612"/>
      <c r="CZ10" s="612"/>
      <c r="DA10" s="613"/>
      <c r="DB10" s="593">
        <v>55.480000000000004</v>
      </c>
      <c r="DC10" s="593"/>
      <c r="DD10" s="593"/>
      <c r="DE10" s="593"/>
      <c r="DF10" s="593"/>
      <c r="DG10" s="593"/>
      <c r="DH10" s="593"/>
      <c r="DI10" s="593"/>
      <c r="DJ10" s="593"/>
      <c r="DK10" s="593"/>
      <c r="DL10" s="593"/>
      <c r="DM10" s="593"/>
      <c r="DN10" s="593"/>
      <c r="DO10" s="593"/>
      <c r="DP10" s="593">
        <v>87.39</v>
      </c>
      <c r="DQ10" s="593"/>
      <c r="DR10" s="593"/>
      <c r="DS10" s="593"/>
      <c r="DT10" s="593"/>
      <c r="DU10" s="593"/>
      <c r="DV10" s="593"/>
      <c r="DW10" s="593"/>
      <c r="DX10" s="593"/>
      <c r="DY10" s="593"/>
      <c r="DZ10" s="593"/>
      <c r="EA10" s="593"/>
      <c r="EB10" s="593"/>
      <c r="EC10" s="593"/>
      <c r="ED10" s="593">
        <v>82.882000000000005</v>
      </c>
      <c r="EE10" s="593"/>
      <c r="EF10" s="593"/>
      <c r="EG10" s="593"/>
      <c r="EH10" s="593"/>
      <c r="EI10" s="593"/>
      <c r="EJ10" s="593"/>
      <c r="EK10" s="593"/>
      <c r="EL10" s="593"/>
      <c r="EM10" s="593"/>
      <c r="EN10" s="593"/>
      <c r="EO10" s="593"/>
      <c r="EP10" s="593"/>
      <c r="EQ10" s="593"/>
      <c r="ER10" s="593">
        <v>81.849999999999994</v>
      </c>
      <c r="ES10" s="593"/>
      <c r="ET10" s="593"/>
      <c r="EU10" s="593"/>
      <c r="EV10" s="593"/>
      <c r="EW10" s="593"/>
      <c r="EX10" s="593"/>
      <c r="EY10" s="593"/>
      <c r="EZ10" s="593"/>
      <c r="FA10" s="593"/>
      <c r="FB10" s="593"/>
      <c r="FC10" s="593"/>
      <c r="FD10" s="593"/>
      <c r="FE10" s="593"/>
    </row>
    <row r="11" spans="1:161" x14ac:dyDescent="0.25">
      <c r="A11" s="611" t="s">
        <v>581</v>
      </c>
      <c r="B11" s="612"/>
      <c r="C11" s="612"/>
      <c r="D11" s="612"/>
      <c r="E11" s="612"/>
      <c r="F11" s="612"/>
      <c r="G11" s="612"/>
      <c r="H11" s="612"/>
      <c r="I11" s="612"/>
      <c r="J11" s="612"/>
      <c r="K11" s="612"/>
      <c r="L11" s="612"/>
      <c r="M11" s="612"/>
      <c r="N11" s="612"/>
      <c r="O11" s="612"/>
      <c r="P11" s="612"/>
      <c r="Q11" s="612"/>
      <c r="R11" s="612"/>
      <c r="S11" s="612"/>
      <c r="T11" s="612"/>
      <c r="U11" s="612"/>
      <c r="V11" s="612"/>
      <c r="W11" s="612"/>
      <c r="X11" s="612"/>
      <c r="Y11" s="612"/>
      <c r="Z11" s="612"/>
      <c r="AA11" s="612"/>
      <c r="AB11" s="612"/>
      <c r="AC11" s="612"/>
      <c r="AD11" s="612"/>
      <c r="AE11" s="612"/>
      <c r="AF11" s="612"/>
      <c r="AG11" s="612"/>
      <c r="AH11" s="612"/>
      <c r="AI11" s="612"/>
      <c r="AJ11" s="612"/>
      <c r="AK11" s="612"/>
      <c r="AL11" s="612"/>
      <c r="AM11" s="612"/>
      <c r="AN11" s="612"/>
      <c r="AO11" s="612"/>
      <c r="AP11" s="612"/>
      <c r="AQ11" s="612"/>
      <c r="AR11" s="612"/>
      <c r="AS11" s="612"/>
      <c r="AT11" s="612"/>
      <c r="AU11" s="612"/>
      <c r="AV11" s="612"/>
      <c r="AW11" s="612"/>
      <c r="AX11" s="612"/>
      <c r="AY11" s="612"/>
      <c r="AZ11" s="612"/>
      <c r="BA11" s="612"/>
      <c r="BB11" s="612"/>
      <c r="BC11" s="612"/>
      <c r="BD11" s="612"/>
      <c r="BE11" s="612"/>
      <c r="BF11" s="612"/>
      <c r="BG11" s="612"/>
      <c r="BH11" s="612"/>
      <c r="BI11" s="612"/>
      <c r="BJ11" s="612"/>
      <c r="BK11" s="612"/>
      <c r="BL11" s="612"/>
      <c r="BM11" s="612"/>
      <c r="BN11" s="612"/>
      <c r="BO11" s="612"/>
      <c r="BP11" s="612"/>
      <c r="BQ11" s="612"/>
      <c r="BR11" s="612"/>
      <c r="BS11" s="612"/>
      <c r="BT11" s="612"/>
      <c r="BU11" s="612"/>
      <c r="BV11" s="612"/>
      <c r="BW11" s="612"/>
      <c r="BX11" s="612"/>
      <c r="BY11" s="612"/>
      <c r="BZ11" s="612"/>
      <c r="CA11" s="612"/>
      <c r="CB11" s="612"/>
      <c r="CC11" s="612"/>
      <c r="CD11" s="612"/>
      <c r="CE11" s="612"/>
      <c r="CF11" s="612"/>
      <c r="CG11" s="612"/>
      <c r="CH11" s="612"/>
      <c r="CI11" s="612"/>
      <c r="CJ11" s="612"/>
      <c r="CK11" s="612"/>
      <c r="CL11" s="612"/>
      <c r="CM11" s="612"/>
      <c r="CN11" s="612"/>
      <c r="CO11" s="612"/>
      <c r="CP11" s="612"/>
      <c r="CQ11" s="612"/>
      <c r="CR11" s="612"/>
      <c r="CS11" s="612"/>
      <c r="CT11" s="612"/>
      <c r="CU11" s="612"/>
      <c r="CV11" s="612"/>
      <c r="CW11" s="612"/>
      <c r="CX11" s="612"/>
      <c r="CY11" s="612"/>
      <c r="CZ11" s="612"/>
      <c r="DA11" s="613"/>
      <c r="DB11" s="593">
        <v>19.380000000000003</v>
      </c>
      <c r="DC11" s="593"/>
      <c r="DD11" s="593"/>
      <c r="DE11" s="593"/>
      <c r="DF11" s="593"/>
      <c r="DG11" s="593"/>
      <c r="DH11" s="593"/>
      <c r="DI11" s="593"/>
      <c r="DJ11" s="593"/>
      <c r="DK11" s="593"/>
      <c r="DL11" s="593"/>
      <c r="DM11" s="593"/>
      <c r="DN11" s="593"/>
      <c r="DO11" s="593"/>
      <c r="DP11" s="593">
        <v>35.690000000000005</v>
      </c>
      <c r="DQ11" s="593"/>
      <c r="DR11" s="593"/>
      <c r="DS11" s="593"/>
      <c r="DT11" s="593"/>
      <c r="DU11" s="593"/>
      <c r="DV11" s="593"/>
      <c r="DW11" s="593"/>
      <c r="DX11" s="593"/>
      <c r="DY11" s="593"/>
      <c r="DZ11" s="593"/>
      <c r="EA11" s="593"/>
      <c r="EB11" s="593"/>
      <c r="EC11" s="593"/>
      <c r="ED11" s="593">
        <v>31.582000000000008</v>
      </c>
      <c r="EE11" s="593"/>
      <c r="EF11" s="593"/>
      <c r="EG11" s="593"/>
      <c r="EH11" s="593"/>
      <c r="EI11" s="593"/>
      <c r="EJ11" s="593"/>
      <c r="EK11" s="593"/>
      <c r="EL11" s="593"/>
      <c r="EM11" s="593"/>
      <c r="EN11" s="593"/>
      <c r="EO11" s="593"/>
      <c r="EP11" s="593"/>
      <c r="EQ11" s="593"/>
      <c r="ER11" s="593">
        <v>29.049999999999997</v>
      </c>
      <c r="ES11" s="593"/>
      <c r="ET11" s="593"/>
      <c r="EU11" s="593"/>
      <c r="EV11" s="593"/>
      <c r="EW11" s="593"/>
      <c r="EX11" s="593"/>
      <c r="EY11" s="593"/>
      <c r="EZ11" s="593"/>
      <c r="FA11" s="593"/>
      <c r="FB11" s="593"/>
      <c r="FC11" s="593"/>
      <c r="FD11" s="593"/>
      <c r="FE11" s="593"/>
    </row>
    <row r="12" spans="1:161" x14ac:dyDescent="0.25">
      <c r="A12" s="611" t="s">
        <v>557</v>
      </c>
      <c r="B12" s="612"/>
      <c r="C12" s="612"/>
      <c r="D12" s="612"/>
      <c r="E12" s="612"/>
      <c r="F12" s="612"/>
      <c r="G12" s="612"/>
      <c r="H12" s="612"/>
      <c r="I12" s="612"/>
      <c r="J12" s="612"/>
      <c r="K12" s="612"/>
      <c r="L12" s="612"/>
      <c r="M12" s="612"/>
      <c r="N12" s="612"/>
      <c r="O12" s="612"/>
      <c r="P12" s="612"/>
      <c r="Q12" s="612"/>
      <c r="R12" s="612"/>
      <c r="S12" s="612"/>
      <c r="T12" s="612"/>
      <c r="U12" s="612"/>
      <c r="V12" s="612"/>
      <c r="W12" s="612"/>
      <c r="X12" s="612"/>
      <c r="Y12" s="612"/>
      <c r="Z12" s="612"/>
      <c r="AA12" s="612"/>
      <c r="AB12" s="612"/>
      <c r="AC12" s="612"/>
      <c r="AD12" s="612"/>
      <c r="AE12" s="612"/>
      <c r="AF12" s="612"/>
      <c r="AG12" s="612"/>
      <c r="AH12" s="612"/>
      <c r="AI12" s="612"/>
      <c r="AJ12" s="612"/>
      <c r="AK12" s="612"/>
      <c r="AL12" s="612"/>
      <c r="AM12" s="612"/>
      <c r="AN12" s="612"/>
      <c r="AO12" s="612"/>
      <c r="AP12" s="612"/>
      <c r="AQ12" s="612"/>
      <c r="AR12" s="612"/>
      <c r="AS12" s="612"/>
      <c r="AT12" s="612"/>
      <c r="AU12" s="612"/>
      <c r="AV12" s="612"/>
      <c r="AW12" s="612"/>
      <c r="AX12" s="612"/>
      <c r="AY12" s="612"/>
      <c r="AZ12" s="612"/>
      <c r="BA12" s="612"/>
      <c r="BB12" s="612"/>
      <c r="BC12" s="612"/>
      <c r="BD12" s="612"/>
      <c r="BE12" s="612"/>
      <c r="BF12" s="612"/>
      <c r="BG12" s="612"/>
      <c r="BH12" s="612"/>
      <c r="BI12" s="612"/>
      <c r="BJ12" s="612"/>
      <c r="BK12" s="612"/>
      <c r="BL12" s="612"/>
      <c r="BM12" s="612"/>
      <c r="BN12" s="612"/>
      <c r="BO12" s="612"/>
      <c r="BP12" s="612"/>
      <c r="BQ12" s="612"/>
      <c r="BR12" s="612"/>
      <c r="BS12" s="612"/>
      <c r="BT12" s="612"/>
      <c r="BU12" s="612"/>
      <c r="BV12" s="612"/>
      <c r="BW12" s="612"/>
      <c r="BX12" s="612"/>
      <c r="BY12" s="612"/>
      <c r="BZ12" s="612"/>
      <c r="CA12" s="612"/>
      <c r="CB12" s="612"/>
      <c r="CC12" s="612"/>
      <c r="CD12" s="612"/>
      <c r="CE12" s="612"/>
      <c r="CF12" s="612"/>
      <c r="CG12" s="612"/>
      <c r="CH12" s="612"/>
      <c r="CI12" s="612"/>
      <c r="CJ12" s="612"/>
      <c r="CK12" s="612"/>
      <c r="CL12" s="612"/>
      <c r="CM12" s="612"/>
      <c r="CN12" s="612"/>
      <c r="CO12" s="612"/>
      <c r="CP12" s="612"/>
      <c r="CQ12" s="612"/>
      <c r="CR12" s="612"/>
      <c r="CS12" s="612"/>
      <c r="CT12" s="612"/>
      <c r="CU12" s="612"/>
      <c r="CV12" s="612"/>
      <c r="CW12" s="612"/>
      <c r="CX12" s="612"/>
      <c r="CY12" s="612"/>
      <c r="CZ12" s="612"/>
      <c r="DA12" s="613"/>
      <c r="DB12" s="593">
        <f>DB6</f>
        <v>7.2</v>
      </c>
      <c r="DC12" s="593"/>
      <c r="DD12" s="593"/>
      <c r="DE12" s="593"/>
      <c r="DF12" s="593"/>
      <c r="DG12" s="593"/>
      <c r="DH12" s="593"/>
      <c r="DI12" s="593"/>
      <c r="DJ12" s="593"/>
      <c r="DK12" s="593"/>
      <c r="DL12" s="593"/>
      <c r="DM12" s="593"/>
      <c r="DN12" s="593"/>
      <c r="DO12" s="593"/>
      <c r="DP12" s="593">
        <f>DP6</f>
        <v>10.7</v>
      </c>
      <c r="DQ12" s="593"/>
      <c r="DR12" s="593"/>
      <c r="DS12" s="593"/>
      <c r="DT12" s="593"/>
      <c r="DU12" s="593"/>
      <c r="DV12" s="593"/>
      <c r="DW12" s="593"/>
      <c r="DX12" s="593"/>
      <c r="DY12" s="593"/>
      <c r="DZ12" s="593"/>
      <c r="EA12" s="593"/>
      <c r="EB12" s="593"/>
      <c r="EC12" s="593"/>
      <c r="ED12" s="593">
        <f>ED6</f>
        <v>9.6999999999999993</v>
      </c>
      <c r="EE12" s="593"/>
      <c r="EF12" s="593"/>
      <c r="EG12" s="593"/>
      <c r="EH12" s="593"/>
      <c r="EI12" s="593"/>
      <c r="EJ12" s="593"/>
      <c r="EK12" s="593"/>
      <c r="EL12" s="593"/>
      <c r="EM12" s="593"/>
      <c r="EN12" s="593"/>
      <c r="EO12" s="593"/>
      <c r="EP12" s="593"/>
      <c r="EQ12" s="593"/>
      <c r="ER12" s="593">
        <f>ER6</f>
        <v>10.3</v>
      </c>
      <c r="ES12" s="593"/>
      <c r="ET12" s="593"/>
      <c r="EU12" s="593"/>
      <c r="EV12" s="593"/>
      <c r="EW12" s="593"/>
      <c r="EX12" s="593"/>
      <c r="EY12" s="593"/>
      <c r="EZ12" s="593"/>
      <c r="FA12" s="593"/>
      <c r="FB12" s="593"/>
      <c r="FC12" s="593"/>
      <c r="FD12" s="593"/>
      <c r="FE12" s="593"/>
    </row>
    <row r="13" spans="1:161" x14ac:dyDescent="0.25">
      <c r="A13" s="611" t="s">
        <v>582</v>
      </c>
      <c r="B13" s="612"/>
      <c r="C13" s="612"/>
      <c r="D13" s="612"/>
      <c r="E13" s="612"/>
      <c r="F13" s="612"/>
      <c r="G13" s="612"/>
      <c r="H13" s="612"/>
      <c r="I13" s="612"/>
      <c r="J13" s="612"/>
      <c r="K13" s="612"/>
      <c r="L13" s="612"/>
      <c r="M13" s="612"/>
      <c r="N13" s="612"/>
      <c r="O13" s="612"/>
      <c r="P13" s="612"/>
      <c r="Q13" s="612"/>
      <c r="R13" s="612"/>
      <c r="S13" s="612"/>
      <c r="T13" s="612"/>
      <c r="U13" s="612"/>
      <c r="V13" s="612"/>
      <c r="W13" s="612"/>
      <c r="X13" s="612"/>
      <c r="Y13" s="612"/>
      <c r="Z13" s="612"/>
      <c r="AA13" s="612"/>
      <c r="AB13" s="612"/>
      <c r="AC13" s="612"/>
      <c r="AD13" s="612"/>
      <c r="AE13" s="612"/>
      <c r="AF13" s="612"/>
      <c r="AG13" s="612"/>
      <c r="AH13" s="612"/>
      <c r="AI13" s="612"/>
      <c r="AJ13" s="612"/>
      <c r="AK13" s="612"/>
      <c r="AL13" s="612"/>
      <c r="AM13" s="612"/>
      <c r="AN13" s="612"/>
      <c r="AO13" s="612"/>
      <c r="AP13" s="612"/>
      <c r="AQ13" s="612"/>
      <c r="AR13" s="612"/>
      <c r="AS13" s="612"/>
      <c r="AT13" s="612"/>
      <c r="AU13" s="612"/>
      <c r="AV13" s="612"/>
      <c r="AW13" s="612"/>
      <c r="AX13" s="612"/>
      <c r="AY13" s="612"/>
      <c r="AZ13" s="612"/>
      <c r="BA13" s="612"/>
      <c r="BB13" s="612"/>
      <c r="BC13" s="612"/>
      <c r="BD13" s="612"/>
      <c r="BE13" s="612"/>
      <c r="BF13" s="612"/>
      <c r="BG13" s="612"/>
      <c r="BH13" s="612"/>
      <c r="BI13" s="612"/>
      <c r="BJ13" s="612"/>
      <c r="BK13" s="612"/>
      <c r="BL13" s="612"/>
      <c r="BM13" s="612"/>
      <c r="BN13" s="612"/>
      <c r="BO13" s="612"/>
      <c r="BP13" s="612"/>
      <c r="BQ13" s="612"/>
      <c r="BR13" s="612"/>
      <c r="BS13" s="612"/>
      <c r="BT13" s="612"/>
      <c r="BU13" s="612"/>
      <c r="BV13" s="612"/>
      <c r="BW13" s="612"/>
      <c r="BX13" s="612"/>
      <c r="BY13" s="612"/>
      <c r="BZ13" s="612"/>
      <c r="CA13" s="612"/>
      <c r="CB13" s="612"/>
      <c r="CC13" s="612"/>
      <c r="CD13" s="612"/>
      <c r="CE13" s="612"/>
      <c r="CF13" s="612"/>
      <c r="CG13" s="612"/>
      <c r="CH13" s="612"/>
      <c r="CI13" s="612"/>
      <c r="CJ13" s="612"/>
      <c r="CK13" s="612"/>
      <c r="CL13" s="612"/>
      <c r="CM13" s="612"/>
      <c r="CN13" s="612"/>
      <c r="CO13" s="612"/>
      <c r="CP13" s="612"/>
      <c r="CQ13" s="612"/>
      <c r="CR13" s="612"/>
      <c r="CS13" s="612"/>
      <c r="CT13" s="612"/>
      <c r="CU13" s="612"/>
      <c r="CV13" s="612"/>
      <c r="CW13" s="612"/>
      <c r="CX13" s="612"/>
      <c r="CY13" s="612"/>
      <c r="CZ13" s="612"/>
      <c r="DA13" s="613"/>
      <c r="DB13" s="593">
        <v>62.680000000000007</v>
      </c>
      <c r="DC13" s="593"/>
      <c r="DD13" s="593"/>
      <c r="DE13" s="593"/>
      <c r="DF13" s="593"/>
      <c r="DG13" s="593"/>
      <c r="DH13" s="593"/>
      <c r="DI13" s="593"/>
      <c r="DJ13" s="593"/>
      <c r="DK13" s="593"/>
      <c r="DL13" s="593"/>
      <c r="DM13" s="593"/>
      <c r="DN13" s="593"/>
      <c r="DO13" s="593"/>
      <c r="DP13" s="593">
        <v>98.09</v>
      </c>
      <c r="DQ13" s="593"/>
      <c r="DR13" s="593"/>
      <c r="DS13" s="593"/>
      <c r="DT13" s="593"/>
      <c r="DU13" s="593"/>
      <c r="DV13" s="593"/>
      <c r="DW13" s="593"/>
      <c r="DX13" s="593"/>
      <c r="DY13" s="593"/>
      <c r="DZ13" s="593"/>
      <c r="EA13" s="593"/>
      <c r="EB13" s="593"/>
      <c r="EC13" s="593"/>
      <c r="ED13" s="593">
        <v>92.582000000000008</v>
      </c>
      <c r="EE13" s="593"/>
      <c r="EF13" s="593"/>
      <c r="EG13" s="593"/>
      <c r="EH13" s="593"/>
      <c r="EI13" s="593"/>
      <c r="EJ13" s="593"/>
      <c r="EK13" s="593"/>
      <c r="EL13" s="593"/>
      <c r="EM13" s="593"/>
      <c r="EN13" s="593"/>
      <c r="EO13" s="593"/>
      <c r="EP13" s="593"/>
      <c r="EQ13" s="593"/>
      <c r="ER13" s="593">
        <v>92.149999999999991</v>
      </c>
      <c r="ES13" s="593"/>
      <c r="ET13" s="593"/>
      <c r="EU13" s="593"/>
      <c r="EV13" s="593"/>
      <c r="EW13" s="593"/>
      <c r="EX13" s="593"/>
      <c r="EY13" s="593"/>
      <c r="EZ13" s="593"/>
      <c r="FA13" s="593"/>
      <c r="FB13" s="593"/>
      <c r="FC13" s="593"/>
      <c r="FD13" s="593"/>
      <c r="FE13" s="593"/>
    </row>
    <row r="14" spans="1:161" x14ac:dyDescent="0.25">
      <c r="A14" s="444"/>
      <c r="B14" s="445"/>
      <c r="C14" s="445"/>
      <c r="D14" s="445"/>
      <c r="E14" s="445"/>
      <c r="F14" s="445"/>
      <c r="G14" s="445"/>
      <c r="H14" s="445"/>
      <c r="I14" s="445"/>
      <c r="J14" s="445"/>
      <c r="K14" s="445"/>
      <c r="L14" s="445"/>
      <c r="M14" s="445"/>
      <c r="N14" s="445"/>
      <c r="O14" s="445"/>
      <c r="P14" s="445"/>
      <c r="Q14" s="445"/>
      <c r="R14" s="445"/>
      <c r="S14" s="445"/>
      <c r="T14" s="445"/>
      <c r="U14" s="445"/>
      <c r="V14" s="445"/>
      <c r="W14" s="445"/>
      <c r="X14" s="445"/>
      <c r="Y14" s="445"/>
      <c r="Z14" s="446"/>
      <c r="AA14" s="446"/>
      <c r="AB14" s="446"/>
      <c r="AC14" s="446"/>
      <c r="AD14" s="446"/>
      <c r="AE14" s="446"/>
      <c r="AF14" s="446"/>
      <c r="AG14" s="446"/>
      <c r="AH14" s="446"/>
      <c r="AI14" s="446"/>
      <c r="AJ14" s="446"/>
      <c r="AK14" s="446"/>
      <c r="AL14" s="446"/>
      <c r="AM14" s="446"/>
      <c r="AN14" s="446"/>
      <c r="AO14" s="446"/>
      <c r="AP14" s="446"/>
      <c r="AQ14" s="446"/>
      <c r="AR14" s="446"/>
      <c r="AS14" s="446"/>
      <c r="AT14" s="446"/>
      <c r="AU14" s="446"/>
      <c r="AV14" s="446"/>
      <c r="AW14" s="446"/>
      <c r="AX14" s="446"/>
      <c r="AY14" s="445"/>
      <c r="AZ14" s="445"/>
      <c r="BA14" s="445"/>
      <c r="BB14" s="445"/>
      <c r="BC14" s="445"/>
      <c r="BD14" s="445"/>
      <c r="BE14" s="445"/>
      <c r="BF14" s="445"/>
      <c r="BG14" s="445"/>
      <c r="BH14" s="445"/>
      <c r="BI14" s="445"/>
      <c r="BJ14" s="445"/>
      <c r="BK14" s="445"/>
      <c r="BL14" s="445"/>
      <c r="BM14" s="445"/>
      <c r="BN14" s="445"/>
      <c r="BO14" s="445"/>
      <c r="BP14" s="445"/>
      <c r="BQ14" s="445"/>
      <c r="BR14" s="445"/>
      <c r="BS14" s="445"/>
      <c r="BT14" s="445"/>
      <c r="BU14" s="445"/>
      <c r="BV14" s="445"/>
      <c r="BW14" s="445"/>
      <c r="BX14" s="445"/>
      <c r="BY14" s="445"/>
      <c r="BZ14" s="445"/>
      <c r="CA14" s="445"/>
      <c r="CB14" s="445"/>
      <c r="CC14" s="446"/>
      <c r="CD14" s="446"/>
      <c r="CE14" s="446"/>
      <c r="CF14" s="446"/>
      <c r="CG14" s="446"/>
      <c r="CH14" s="446"/>
      <c r="CI14" s="446"/>
      <c r="CJ14" s="446"/>
      <c r="CK14" s="446"/>
      <c r="CL14" s="446"/>
      <c r="CM14" s="446"/>
      <c r="CN14" s="446"/>
      <c r="CO14" s="446"/>
      <c r="CP14" s="446"/>
      <c r="CQ14" s="446"/>
      <c r="CR14" s="446"/>
      <c r="CS14" s="446"/>
      <c r="CT14" s="446"/>
      <c r="CU14" s="446"/>
      <c r="CV14" s="446"/>
      <c r="CW14" s="446"/>
      <c r="CX14" s="446"/>
      <c r="CY14" s="446"/>
      <c r="CZ14" s="446"/>
      <c r="DA14" s="447"/>
      <c r="DB14" s="442"/>
      <c r="DC14" s="442"/>
      <c r="DD14" s="442"/>
      <c r="DE14" s="442"/>
      <c r="DF14" s="442"/>
      <c r="DG14" s="442"/>
      <c r="DH14" s="442"/>
      <c r="DI14" s="442"/>
      <c r="DJ14" s="442"/>
      <c r="DK14" s="442"/>
      <c r="DL14" s="442"/>
      <c r="DM14" s="442"/>
      <c r="DN14" s="442"/>
      <c r="DO14" s="442"/>
      <c r="DP14" s="442"/>
      <c r="DQ14" s="442"/>
      <c r="DR14" s="442"/>
      <c r="DS14" s="442"/>
      <c r="DT14" s="442"/>
      <c r="DU14" s="442"/>
      <c r="DV14" s="442"/>
      <c r="DW14" s="442"/>
      <c r="DX14" s="442"/>
      <c r="DY14" s="442"/>
      <c r="DZ14" s="442"/>
      <c r="EA14" s="442"/>
      <c r="EB14" s="442"/>
      <c r="EC14" s="442"/>
      <c r="ED14" s="442"/>
      <c r="EE14" s="442"/>
      <c r="EF14" s="442"/>
      <c r="EG14" s="442"/>
      <c r="EH14" s="442"/>
      <c r="EI14" s="442"/>
      <c r="EJ14" s="442"/>
      <c r="EK14" s="442"/>
      <c r="EL14" s="442"/>
      <c r="EM14" s="442"/>
      <c r="EN14" s="442"/>
      <c r="EO14" s="442"/>
      <c r="EP14" s="442"/>
      <c r="EQ14" s="442"/>
      <c r="ER14" s="442"/>
      <c r="ES14" s="442"/>
      <c r="ET14" s="442"/>
      <c r="EU14" s="442"/>
      <c r="EV14" s="442"/>
      <c r="EW14" s="442"/>
      <c r="EX14" s="442"/>
      <c r="EY14" s="442"/>
      <c r="EZ14" s="442"/>
      <c r="FA14" s="442"/>
      <c r="FB14" s="442"/>
      <c r="FC14" s="442"/>
      <c r="FD14" s="442"/>
      <c r="FE14" s="442"/>
    </row>
    <row r="15" spans="1:161" ht="31.5" customHeight="1" x14ac:dyDescent="0.25">
      <c r="A15" s="595" t="s">
        <v>558</v>
      </c>
      <c r="B15" s="596"/>
      <c r="C15" s="596"/>
      <c r="D15" s="596"/>
      <c r="E15" s="596"/>
      <c r="F15" s="596"/>
      <c r="G15" s="596"/>
      <c r="H15" s="596"/>
      <c r="I15" s="596"/>
      <c r="J15" s="596"/>
      <c r="K15" s="596"/>
      <c r="L15" s="596"/>
      <c r="M15" s="596"/>
      <c r="N15" s="596"/>
      <c r="O15" s="596"/>
      <c r="P15" s="596"/>
      <c r="Q15" s="596"/>
      <c r="R15" s="596"/>
      <c r="S15" s="596"/>
      <c r="T15" s="596"/>
      <c r="U15" s="596"/>
      <c r="V15" s="596"/>
      <c r="W15" s="596"/>
      <c r="X15" s="596"/>
      <c r="Y15" s="597"/>
      <c r="Z15" s="594" t="s">
        <v>559</v>
      </c>
      <c r="AA15" s="594"/>
      <c r="AB15" s="594"/>
      <c r="AC15" s="594"/>
      <c r="AD15" s="594"/>
      <c r="AE15" s="594"/>
      <c r="AF15" s="594"/>
      <c r="AG15" s="594"/>
      <c r="AH15" s="594"/>
      <c r="AI15" s="594"/>
      <c r="AJ15" s="594"/>
      <c r="AK15" s="594"/>
      <c r="AL15" s="594"/>
      <c r="AM15" s="594"/>
      <c r="AN15" s="594"/>
      <c r="AO15" s="594"/>
      <c r="AP15" s="594"/>
      <c r="AQ15" s="594"/>
      <c r="AR15" s="594"/>
      <c r="AS15" s="594"/>
      <c r="AT15" s="594"/>
      <c r="AU15" s="594"/>
      <c r="AV15" s="594"/>
      <c r="AW15" s="594"/>
      <c r="AX15" s="594"/>
      <c r="AY15" s="595" t="s">
        <v>475</v>
      </c>
      <c r="AZ15" s="596"/>
      <c r="BA15" s="596"/>
      <c r="BB15" s="596"/>
      <c r="BC15" s="596"/>
      <c r="BD15" s="596"/>
      <c r="BE15" s="596"/>
      <c r="BF15" s="596"/>
      <c r="BG15" s="596"/>
      <c r="BH15" s="596"/>
      <c r="BI15" s="596"/>
      <c r="BJ15" s="596"/>
      <c r="BK15" s="596"/>
      <c r="BL15" s="596"/>
      <c r="BM15" s="596"/>
      <c r="BN15" s="596"/>
      <c r="BO15" s="596"/>
      <c r="BP15" s="596"/>
      <c r="BQ15" s="596"/>
      <c r="BR15" s="596"/>
      <c r="BS15" s="596"/>
      <c r="BT15" s="596"/>
      <c r="BU15" s="596"/>
      <c r="BV15" s="596"/>
      <c r="BW15" s="596"/>
      <c r="BX15" s="596"/>
      <c r="BY15" s="596"/>
      <c r="BZ15" s="596"/>
      <c r="CA15" s="596"/>
      <c r="CB15" s="597"/>
      <c r="CC15" s="594" t="s">
        <v>474</v>
      </c>
      <c r="CD15" s="594"/>
      <c r="CE15" s="594"/>
      <c r="CF15" s="594"/>
      <c r="CG15" s="594"/>
      <c r="CH15" s="594"/>
      <c r="CI15" s="594"/>
      <c r="CJ15" s="594"/>
      <c r="CK15" s="594"/>
      <c r="CL15" s="594"/>
      <c r="CM15" s="594"/>
      <c r="CN15" s="594"/>
      <c r="CO15" s="594"/>
      <c r="CP15" s="594"/>
      <c r="CQ15" s="594"/>
      <c r="CR15" s="594"/>
      <c r="CS15" s="594"/>
      <c r="CT15" s="594"/>
      <c r="CU15" s="594"/>
      <c r="CV15" s="594"/>
      <c r="CW15" s="594"/>
      <c r="CX15" s="594"/>
      <c r="CY15" s="594"/>
      <c r="CZ15" s="594"/>
      <c r="DA15" s="594"/>
      <c r="DB15" s="592">
        <v>15.2</v>
      </c>
      <c r="DC15" s="592"/>
      <c r="DD15" s="592"/>
      <c r="DE15" s="592"/>
      <c r="DF15" s="592"/>
      <c r="DG15" s="592"/>
      <c r="DH15" s="592"/>
      <c r="DI15" s="592"/>
      <c r="DJ15" s="592"/>
      <c r="DK15" s="592"/>
      <c r="DL15" s="592"/>
      <c r="DM15" s="592"/>
      <c r="DN15" s="592"/>
      <c r="DO15" s="592"/>
      <c r="DP15" s="592">
        <v>21.1</v>
      </c>
      <c r="DQ15" s="592"/>
      <c r="DR15" s="592"/>
      <c r="DS15" s="592"/>
      <c r="DT15" s="592"/>
      <c r="DU15" s="592"/>
      <c r="DV15" s="592"/>
      <c r="DW15" s="592"/>
      <c r="DX15" s="592"/>
      <c r="DY15" s="592"/>
      <c r="DZ15" s="592"/>
      <c r="EA15" s="592"/>
      <c r="EB15" s="592"/>
      <c r="EC15" s="592"/>
      <c r="ED15" s="592">
        <v>19.399999999999999</v>
      </c>
      <c r="EE15" s="592"/>
      <c r="EF15" s="592"/>
      <c r="EG15" s="592"/>
      <c r="EH15" s="592"/>
      <c r="EI15" s="592"/>
      <c r="EJ15" s="592"/>
      <c r="EK15" s="592"/>
      <c r="EL15" s="592"/>
      <c r="EM15" s="592"/>
      <c r="EN15" s="592"/>
      <c r="EO15" s="592"/>
      <c r="EP15" s="592"/>
      <c r="EQ15" s="592"/>
      <c r="ER15" s="592">
        <v>18.099999999999998</v>
      </c>
      <c r="ES15" s="592"/>
      <c r="ET15" s="592"/>
      <c r="EU15" s="592"/>
      <c r="EV15" s="592"/>
      <c r="EW15" s="592"/>
      <c r="EX15" s="592"/>
      <c r="EY15" s="592"/>
      <c r="EZ15" s="592"/>
      <c r="FA15" s="592"/>
      <c r="FB15" s="592"/>
      <c r="FC15" s="592"/>
      <c r="FD15" s="592"/>
      <c r="FE15" s="592"/>
    </row>
    <row r="16" spans="1:161" ht="50.25" customHeight="1" x14ac:dyDescent="0.25">
      <c r="A16" s="601"/>
      <c r="B16" s="602"/>
      <c r="C16" s="602"/>
      <c r="D16" s="602"/>
      <c r="E16" s="602"/>
      <c r="F16" s="602"/>
      <c r="G16" s="602"/>
      <c r="H16" s="602"/>
      <c r="I16" s="602"/>
      <c r="J16" s="602"/>
      <c r="K16" s="602"/>
      <c r="L16" s="602"/>
      <c r="M16" s="602"/>
      <c r="N16" s="602"/>
      <c r="O16" s="602"/>
      <c r="P16" s="602"/>
      <c r="Q16" s="602"/>
      <c r="R16" s="602"/>
      <c r="S16" s="602"/>
      <c r="T16" s="602"/>
      <c r="U16" s="602"/>
      <c r="V16" s="602"/>
      <c r="W16" s="602"/>
      <c r="X16" s="602"/>
      <c r="Y16" s="603"/>
      <c r="Z16" s="594" t="s">
        <v>560</v>
      </c>
      <c r="AA16" s="594"/>
      <c r="AB16" s="594"/>
      <c r="AC16" s="594"/>
      <c r="AD16" s="594"/>
      <c r="AE16" s="594"/>
      <c r="AF16" s="594"/>
      <c r="AG16" s="594"/>
      <c r="AH16" s="594"/>
      <c r="AI16" s="594"/>
      <c r="AJ16" s="594"/>
      <c r="AK16" s="594"/>
      <c r="AL16" s="594"/>
      <c r="AM16" s="594"/>
      <c r="AN16" s="594"/>
      <c r="AO16" s="594"/>
      <c r="AP16" s="594"/>
      <c r="AQ16" s="594"/>
      <c r="AR16" s="594"/>
      <c r="AS16" s="594"/>
      <c r="AT16" s="594"/>
      <c r="AU16" s="594"/>
      <c r="AV16" s="594"/>
      <c r="AW16" s="594"/>
      <c r="AX16" s="594"/>
      <c r="AY16" s="598"/>
      <c r="AZ16" s="599"/>
      <c r="BA16" s="599"/>
      <c r="BB16" s="599"/>
      <c r="BC16" s="599"/>
      <c r="BD16" s="599"/>
      <c r="BE16" s="599"/>
      <c r="BF16" s="599"/>
      <c r="BG16" s="599"/>
      <c r="BH16" s="599"/>
      <c r="BI16" s="599"/>
      <c r="BJ16" s="599"/>
      <c r="BK16" s="599"/>
      <c r="BL16" s="599"/>
      <c r="BM16" s="599"/>
      <c r="BN16" s="599"/>
      <c r="BO16" s="599"/>
      <c r="BP16" s="599"/>
      <c r="BQ16" s="599"/>
      <c r="BR16" s="599"/>
      <c r="BS16" s="599"/>
      <c r="BT16" s="599"/>
      <c r="BU16" s="599"/>
      <c r="BV16" s="599"/>
      <c r="BW16" s="599"/>
      <c r="BX16" s="599"/>
      <c r="BY16" s="599"/>
      <c r="BZ16" s="599"/>
      <c r="CA16" s="599"/>
      <c r="CB16" s="600"/>
      <c r="CC16" s="594" t="s">
        <v>476</v>
      </c>
      <c r="CD16" s="594"/>
      <c r="CE16" s="594"/>
      <c r="CF16" s="594"/>
      <c r="CG16" s="594"/>
      <c r="CH16" s="594"/>
      <c r="CI16" s="594"/>
      <c r="CJ16" s="594"/>
      <c r="CK16" s="594"/>
      <c r="CL16" s="594"/>
      <c r="CM16" s="594"/>
      <c r="CN16" s="594"/>
      <c r="CO16" s="594"/>
      <c r="CP16" s="594"/>
      <c r="CQ16" s="594"/>
      <c r="CR16" s="594"/>
      <c r="CS16" s="594"/>
      <c r="CT16" s="594"/>
      <c r="CU16" s="594"/>
      <c r="CV16" s="594"/>
      <c r="CW16" s="594"/>
      <c r="CX16" s="594"/>
      <c r="CY16" s="594"/>
      <c r="CZ16" s="594"/>
      <c r="DA16" s="594"/>
      <c r="DB16" s="592">
        <v>10.6</v>
      </c>
      <c r="DC16" s="592"/>
      <c r="DD16" s="592"/>
      <c r="DE16" s="592"/>
      <c r="DF16" s="592"/>
      <c r="DG16" s="592"/>
      <c r="DH16" s="592"/>
      <c r="DI16" s="592"/>
      <c r="DJ16" s="592"/>
      <c r="DK16" s="592"/>
      <c r="DL16" s="592"/>
      <c r="DM16" s="592"/>
      <c r="DN16" s="592"/>
      <c r="DO16" s="592"/>
      <c r="DP16" s="592">
        <v>13.739999999999998</v>
      </c>
      <c r="DQ16" s="592"/>
      <c r="DR16" s="592"/>
      <c r="DS16" s="592"/>
      <c r="DT16" s="592"/>
      <c r="DU16" s="592"/>
      <c r="DV16" s="592"/>
      <c r="DW16" s="592"/>
      <c r="DX16" s="592"/>
      <c r="DY16" s="592"/>
      <c r="DZ16" s="592"/>
      <c r="EA16" s="592"/>
      <c r="EB16" s="592"/>
      <c r="EC16" s="592"/>
      <c r="ED16" s="592">
        <v>13.3</v>
      </c>
      <c r="EE16" s="592"/>
      <c r="EF16" s="592"/>
      <c r="EG16" s="592"/>
      <c r="EH16" s="592"/>
      <c r="EI16" s="592"/>
      <c r="EJ16" s="592"/>
      <c r="EK16" s="592"/>
      <c r="EL16" s="592"/>
      <c r="EM16" s="592"/>
      <c r="EN16" s="592"/>
      <c r="EO16" s="592"/>
      <c r="EP16" s="592"/>
      <c r="EQ16" s="592"/>
      <c r="ER16" s="592">
        <v>12.5</v>
      </c>
      <c r="ES16" s="592"/>
      <c r="ET16" s="592"/>
      <c r="EU16" s="592"/>
      <c r="EV16" s="592"/>
      <c r="EW16" s="592"/>
      <c r="EX16" s="592"/>
      <c r="EY16" s="592"/>
      <c r="EZ16" s="592"/>
      <c r="FA16" s="592"/>
      <c r="FB16" s="592"/>
      <c r="FC16" s="592"/>
      <c r="FD16" s="592"/>
      <c r="FE16" s="592"/>
    </row>
    <row r="17" spans="1:161" ht="31.5" customHeight="1" x14ac:dyDescent="0.25">
      <c r="A17" s="595" t="s">
        <v>477</v>
      </c>
      <c r="B17" s="596"/>
      <c r="C17" s="596"/>
      <c r="D17" s="596"/>
      <c r="E17" s="596"/>
      <c r="F17" s="596"/>
      <c r="G17" s="596"/>
      <c r="H17" s="596"/>
      <c r="I17" s="596"/>
      <c r="J17" s="596"/>
      <c r="K17" s="596"/>
      <c r="L17" s="596"/>
      <c r="M17" s="596"/>
      <c r="N17" s="596"/>
      <c r="O17" s="596"/>
      <c r="P17" s="596"/>
      <c r="Q17" s="596"/>
      <c r="R17" s="596"/>
      <c r="S17" s="596"/>
      <c r="T17" s="596"/>
      <c r="U17" s="596"/>
      <c r="V17" s="596"/>
      <c r="W17" s="596"/>
      <c r="X17" s="596"/>
      <c r="Y17" s="597"/>
      <c r="Z17" s="594" t="s">
        <v>583</v>
      </c>
      <c r="AA17" s="594"/>
      <c r="AB17" s="594"/>
      <c r="AC17" s="594"/>
      <c r="AD17" s="594"/>
      <c r="AE17" s="594"/>
      <c r="AF17" s="594"/>
      <c r="AG17" s="594"/>
      <c r="AH17" s="594"/>
      <c r="AI17" s="594"/>
      <c r="AJ17" s="594"/>
      <c r="AK17" s="594"/>
      <c r="AL17" s="594"/>
      <c r="AM17" s="594"/>
      <c r="AN17" s="594"/>
      <c r="AO17" s="594"/>
      <c r="AP17" s="594"/>
      <c r="AQ17" s="594"/>
      <c r="AR17" s="594"/>
      <c r="AS17" s="594"/>
      <c r="AT17" s="594"/>
      <c r="AU17" s="594"/>
      <c r="AV17" s="594"/>
      <c r="AW17" s="594"/>
      <c r="AX17" s="594"/>
      <c r="AY17" s="598"/>
      <c r="AZ17" s="599"/>
      <c r="BA17" s="599"/>
      <c r="BB17" s="599"/>
      <c r="BC17" s="599"/>
      <c r="BD17" s="599"/>
      <c r="BE17" s="599"/>
      <c r="BF17" s="599"/>
      <c r="BG17" s="599"/>
      <c r="BH17" s="599"/>
      <c r="BI17" s="599"/>
      <c r="BJ17" s="599"/>
      <c r="BK17" s="599"/>
      <c r="BL17" s="599"/>
      <c r="BM17" s="599"/>
      <c r="BN17" s="599"/>
      <c r="BO17" s="599"/>
      <c r="BP17" s="599"/>
      <c r="BQ17" s="599"/>
      <c r="BR17" s="599"/>
      <c r="BS17" s="599"/>
      <c r="BT17" s="599"/>
      <c r="BU17" s="599"/>
      <c r="BV17" s="599"/>
      <c r="BW17" s="599"/>
      <c r="BX17" s="599"/>
      <c r="BY17" s="599"/>
      <c r="BZ17" s="599"/>
      <c r="CA17" s="599"/>
      <c r="CB17" s="600"/>
      <c r="CC17" s="594" t="s">
        <v>473</v>
      </c>
      <c r="CD17" s="594"/>
      <c r="CE17" s="594"/>
      <c r="CF17" s="594"/>
      <c r="CG17" s="594"/>
      <c r="CH17" s="594"/>
      <c r="CI17" s="594"/>
      <c r="CJ17" s="594"/>
      <c r="CK17" s="594"/>
      <c r="CL17" s="594"/>
      <c r="CM17" s="594"/>
      <c r="CN17" s="594"/>
      <c r="CO17" s="594"/>
      <c r="CP17" s="594"/>
      <c r="CQ17" s="594"/>
      <c r="CR17" s="594"/>
      <c r="CS17" s="594"/>
      <c r="CT17" s="594"/>
      <c r="CU17" s="594"/>
      <c r="CV17" s="594"/>
      <c r="CW17" s="594"/>
      <c r="CX17" s="594"/>
      <c r="CY17" s="594"/>
      <c r="CZ17" s="594"/>
      <c r="DA17" s="594"/>
      <c r="DB17" s="592">
        <v>0</v>
      </c>
      <c r="DC17" s="592"/>
      <c r="DD17" s="592"/>
      <c r="DE17" s="592"/>
      <c r="DF17" s="592"/>
      <c r="DG17" s="592"/>
      <c r="DH17" s="592"/>
      <c r="DI17" s="592"/>
      <c r="DJ17" s="592"/>
      <c r="DK17" s="592"/>
      <c r="DL17" s="592"/>
      <c r="DM17" s="592"/>
      <c r="DN17" s="592"/>
      <c r="DO17" s="592"/>
      <c r="DP17" s="592">
        <v>0</v>
      </c>
      <c r="DQ17" s="592"/>
      <c r="DR17" s="592"/>
      <c r="DS17" s="592"/>
      <c r="DT17" s="592"/>
      <c r="DU17" s="592"/>
      <c r="DV17" s="592"/>
      <c r="DW17" s="592"/>
      <c r="DX17" s="592"/>
      <c r="DY17" s="592"/>
      <c r="DZ17" s="592"/>
      <c r="EA17" s="592"/>
      <c r="EB17" s="592"/>
      <c r="EC17" s="592"/>
      <c r="ED17" s="592">
        <v>0</v>
      </c>
      <c r="EE17" s="592"/>
      <c r="EF17" s="592"/>
      <c r="EG17" s="592"/>
      <c r="EH17" s="592"/>
      <c r="EI17" s="592"/>
      <c r="EJ17" s="592"/>
      <c r="EK17" s="592"/>
      <c r="EL17" s="592"/>
      <c r="EM17" s="592"/>
      <c r="EN17" s="592"/>
      <c r="EO17" s="592"/>
      <c r="EP17" s="592"/>
      <c r="EQ17" s="592"/>
      <c r="ER17" s="592">
        <v>0</v>
      </c>
      <c r="ES17" s="592"/>
      <c r="ET17" s="592"/>
      <c r="EU17" s="592"/>
      <c r="EV17" s="592"/>
      <c r="EW17" s="592"/>
      <c r="EX17" s="592"/>
      <c r="EY17" s="592"/>
      <c r="EZ17" s="592"/>
      <c r="FA17" s="592"/>
      <c r="FB17" s="592"/>
      <c r="FC17" s="592"/>
      <c r="FD17" s="592"/>
      <c r="FE17" s="592"/>
    </row>
    <row r="18" spans="1:161" ht="31.5" customHeight="1" x14ac:dyDescent="0.25">
      <c r="A18" s="598"/>
      <c r="B18" s="599"/>
      <c r="C18" s="599"/>
      <c r="D18" s="599"/>
      <c r="E18" s="599"/>
      <c r="F18" s="599"/>
      <c r="G18" s="599"/>
      <c r="H18" s="599"/>
      <c r="I18" s="599"/>
      <c r="J18" s="599"/>
      <c r="K18" s="599"/>
      <c r="L18" s="599"/>
      <c r="M18" s="599"/>
      <c r="N18" s="599"/>
      <c r="O18" s="599"/>
      <c r="P18" s="599"/>
      <c r="Q18" s="599"/>
      <c r="R18" s="599"/>
      <c r="S18" s="599"/>
      <c r="T18" s="599"/>
      <c r="U18" s="599"/>
      <c r="V18" s="599"/>
      <c r="W18" s="599"/>
      <c r="X18" s="599"/>
      <c r="Y18" s="600"/>
      <c r="Z18" s="594" t="s">
        <v>561</v>
      </c>
      <c r="AA18" s="594"/>
      <c r="AB18" s="594"/>
      <c r="AC18" s="594"/>
      <c r="AD18" s="594"/>
      <c r="AE18" s="594"/>
      <c r="AF18" s="594"/>
      <c r="AG18" s="594"/>
      <c r="AH18" s="594"/>
      <c r="AI18" s="594"/>
      <c r="AJ18" s="594"/>
      <c r="AK18" s="594"/>
      <c r="AL18" s="594"/>
      <c r="AM18" s="594"/>
      <c r="AN18" s="594"/>
      <c r="AO18" s="594"/>
      <c r="AP18" s="594"/>
      <c r="AQ18" s="594"/>
      <c r="AR18" s="594"/>
      <c r="AS18" s="594"/>
      <c r="AT18" s="594"/>
      <c r="AU18" s="594"/>
      <c r="AV18" s="594"/>
      <c r="AW18" s="594"/>
      <c r="AX18" s="594"/>
      <c r="AY18" s="598"/>
      <c r="AZ18" s="599"/>
      <c r="BA18" s="599"/>
      <c r="BB18" s="599"/>
      <c r="BC18" s="599"/>
      <c r="BD18" s="599"/>
      <c r="BE18" s="599"/>
      <c r="BF18" s="599"/>
      <c r="BG18" s="599"/>
      <c r="BH18" s="599"/>
      <c r="BI18" s="599"/>
      <c r="BJ18" s="599"/>
      <c r="BK18" s="599"/>
      <c r="BL18" s="599"/>
      <c r="BM18" s="599"/>
      <c r="BN18" s="599"/>
      <c r="BO18" s="599"/>
      <c r="BP18" s="599"/>
      <c r="BQ18" s="599"/>
      <c r="BR18" s="599"/>
      <c r="BS18" s="599"/>
      <c r="BT18" s="599"/>
      <c r="BU18" s="599"/>
      <c r="BV18" s="599"/>
      <c r="BW18" s="599"/>
      <c r="BX18" s="599"/>
      <c r="BY18" s="599"/>
      <c r="BZ18" s="599"/>
      <c r="CA18" s="599"/>
      <c r="CB18" s="600"/>
      <c r="CC18" s="594" t="s">
        <v>478</v>
      </c>
      <c r="CD18" s="594"/>
      <c r="CE18" s="594"/>
      <c r="CF18" s="594"/>
      <c r="CG18" s="594"/>
      <c r="CH18" s="594"/>
      <c r="CI18" s="594"/>
      <c r="CJ18" s="594"/>
      <c r="CK18" s="594"/>
      <c r="CL18" s="594"/>
      <c r="CM18" s="594"/>
      <c r="CN18" s="594"/>
      <c r="CO18" s="594"/>
      <c r="CP18" s="594"/>
      <c r="CQ18" s="594"/>
      <c r="CR18" s="594"/>
      <c r="CS18" s="594"/>
      <c r="CT18" s="594"/>
      <c r="CU18" s="594"/>
      <c r="CV18" s="594"/>
      <c r="CW18" s="594"/>
      <c r="CX18" s="594"/>
      <c r="CY18" s="594"/>
      <c r="CZ18" s="594"/>
      <c r="DA18" s="594"/>
      <c r="DB18" s="592">
        <v>15.700000000000001</v>
      </c>
      <c r="DC18" s="592"/>
      <c r="DD18" s="592"/>
      <c r="DE18" s="592"/>
      <c r="DF18" s="592"/>
      <c r="DG18" s="592"/>
      <c r="DH18" s="592"/>
      <c r="DI18" s="592"/>
      <c r="DJ18" s="592"/>
      <c r="DK18" s="592"/>
      <c r="DL18" s="592"/>
      <c r="DM18" s="592"/>
      <c r="DN18" s="592"/>
      <c r="DO18" s="592"/>
      <c r="DP18" s="592">
        <v>24.6</v>
      </c>
      <c r="DQ18" s="592"/>
      <c r="DR18" s="592"/>
      <c r="DS18" s="592"/>
      <c r="DT18" s="592"/>
      <c r="DU18" s="592"/>
      <c r="DV18" s="592"/>
      <c r="DW18" s="592"/>
      <c r="DX18" s="592"/>
      <c r="DY18" s="592"/>
      <c r="DZ18" s="592"/>
      <c r="EA18" s="592"/>
      <c r="EB18" s="592"/>
      <c r="EC18" s="592"/>
      <c r="ED18" s="592">
        <v>23.400000000000006</v>
      </c>
      <c r="EE18" s="592"/>
      <c r="EF18" s="592"/>
      <c r="EG18" s="592"/>
      <c r="EH18" s="592"/>
      <c r="EI18" s="592"/>
      <c r="EJ18" s="592"/>
      <c r="EK18" s="592"/>
      <c r="EL18" s="592"/>
      <c r="EM18" s="592"/>
      <c r="EN18" s="592"/>
      <c r="EO18" s="592"/>
      <c r="EP18" s="592"/>
      <c r="EQ18" s="592"/>
      <c r="ER18" s="592">
        <v>21.500000000000007</v>
      </c>
      <c r="ES18" s="592"/>
      <c r="ET18" s="592"/>
      <c r="EU18" s="592"/>
      <c r="EV18" s="592"/>
      <c r="EW18" s="592"/>
      <c r="EX18" s="592"/>
      <c r="EY18" s="592"/>
      <c r="EZ18" s="592"/>
      <c r="FA18" s="592"/>
      <c r="FB18" s="592"/>
      <c r="FC18" s="592"/>
      <c r="FD18" s="592"/>
      <c r="FE18" s="592"/>
    </row>
    <row r="19" spans="1:161" ht="31.5" customHeight="1" x14ac:dyDescent="0.25">
      <c r="A19" s="601"/>
      <c r="B19" s="602"/>
      <c r="C19" s="602"/>
      <c r="D19" s="602"/>
      <c r="E19" s="602"/>
      <c r="F19" s="602"/>
      <c r="G19" s="602"/>
      <c r="H19" s="602"/>
      <c r="I19" s="602"/>
      <c r="J19" s="602"/>
      <c r="K19" s="602"/>
      <c r="L19" s="602"/>
      <c r="M19" s="602"/>
      <c r="N19" s="602"/>
      <c r="O19" s="602"/>
      <c r="P19" s="602"/>
      <c r="Q19" s="602"/>
      <c r="R19" s="602"/>
      <c r="S19" s="602"/>
      <c r="T19" s="602"/>
      <c r="U19" s="602"/>
      <c r="V19" s="602"/>
      <c r="W19" s="602"/>
      <c r="X19" s="602"/>
      <c r="Y19" s="603"/>
      <c r="Z19" s="594" t="s">
        <v>562</v>
      </c>
      <c r="AA19" s="594"/>
      <c r="AB19" s="594"/>
      <c r="AC19" s="594"/>
      <c r="AD19" s="594"/>
      <c r="AE19" s="594"/>
      <c r="AF19" s="594"/>
      <c r="AG19" s="594"/>
      <c r="AH19" s="594"/>
      <c r="AI19" s="594"/>
      <c r="AJ19" s="594"/>
      <c r="AK19" s="594"/>
      <c r="AL19" s="594"/>
      <c r="AM19" s="594"/>
      <c r="AN19" s="594"/>
      <c r="AO19" s="594"/>
      <c r="AP19" s="594"/>
      <c r="AQ19" s="594"/>
      <c r="AR19" s="594"/>
      <c r="AS19" s="594"/>
      <c r="AT19" s="594"/>
      <c r="AU19" s="594"/>
      <c r="AV19" s="594"/>
      <c r="AW19" s="594"/>
      <c r="AX19" s="594"/>
      <c r="AY19" s="601"/>
      <c r="AZ19" s="602"/>
      <c r="BA19" s="602"/>
      <c r="BB19" s="602"/>
      <c r="BC19" s="602"/>
      <c r="BD19" s="602"/>
      <c r="BE19" s="602"/>
      <c r="BF19" s="602"/>
      <c r="BG19" s="602"/>
      <c r="BH19" s="602"/>
      <c r="BI19" s="602"/>
      <c r="BJ19" s="602"/>
      <c r="BK19" s="602"/>
      <c r="BL19" s="602"/>
      <c r="BM19" s="602"/>
      <c r="BN19" s="602"/>
      <c r="BO19" s="602"/>
      <c r="BP19" s="602"/>
      <c r="BQ19" s="602"/>
      <c r="BR19" s="602"/>
      <c r="BS19" s="602"/>
      <c r="BT19" s="602"/>
      <c r="BU19" s="602"/>
      <c r="BV19" s="602"/>
      <c r="BW19" s="602"/>
      <c r="BX19" s="602"/>
      <c r="BY19" s="602"/>
      <c r="BZ19" s="602"/>
      <c r="CA19" s="602"/>
      <c r="CB19" s="603"/>
      <c r="CC19" s="594" t="s">
        <v>479</v>
      </c>
      <c r="CD19" s="594"/>
      <c r="CE19" s="594"/>
      <c r="CF19" s="594"/>
      <c r="CG19" s="594"/>
      <c r="CH19" s="594"/>
      <c r="CI19" s="594"/>
      <c r="CJ19" s="594"/>
      <c r="CK19" s="594"/>
      <c r="CL19" s="594"/>
      <c r="CM19" s="594"/>
      <c r="CN19" s="594"/>
      <c r="CO19" s="594"/>
      <c r="CP19" s="594"/>
      <c r="CQ19" s="594"/>
      <c r="CR19" s="594"/>
      <c r="CS19" s="594"/>
      <c r="CT19" s="594"/>
      <c r="CU19" s="594"/>
      <c r="CV19" s="594"/>
      <c r="CW19" s="594"/>
      <c r="CX19" s="594"/>
      <c r="CY19" s="594"/>
      <c r="CZ19" s="594"/>
      <c r="DA19" s="594"/>
      <c r="DB19" s="592">
        <v>18.8</v>
      </c>
      <c r="DC19" s="592"/>
      <c r="DD19" s="592"/>
      <c r="DE19" s="592"/>
      <c r="DF19" s="592"/>
      <c r="DG19" s="592"/>
      <c r="DH19" s="592"/>
      <c r="DI19" s="592"/>
      <c r="DJ19" s="592"/>
      <c r="DK19" s="592"/>
      <c r="DL19" s="592"/>
      <c r="DM19" s="592"/>
      <c r="DN19" s="592"/>
      <c r="DO19" s="592"/>
      <c r="DP19" s="592">
        <v>28.299999999999997</v>
      </c>
      <c r="DQ19" s="592"/>
      <c r="DR19" s="592"/>
      <c r="DS19" s="592"/>
      <c r="DT19" s="592"/>
      <c r="DU19" s="592"/>
      <c r="DV19" s="592"/>
      <c r="DW19" s="592"/>
      <c r="DX19" s="592"/>
      <c r="DY19" s="592"/>
      <c r="DZ19" s="592"/>
      <c r="EA19" s="592"/>
      <c r="EB19" s="592"/>
      <c r="EC19" s="592"/>
      <c r="ED19" s="592">
        <v>27.699999999999996</v>
      </c>
      <c r="EE19" s="592"/>
      <c r="EF19" s="592"/>
      <c r="EG19" s="592"/>
      <c r="EH19" s="592"/>
      <c r="EI19" s="592"/>
      <c r="EJ19" s="592"/>
      <c r="EK19" s="592"/>
      <c r="EL19" s="592"/>
      <c r="EM19" s="592"/>
      <c r="EN19" s="592"/>
      <c r="EO19" s="592"/>
      <c r="EP19" s="592"/>
      <c r="EQ19" s="592"/>
      <c r="ER19" s="592">
        <v>27.299999999999997</v>
      </c>
      <c r="ES19" s="592"/>
      <c r="ET19" s="592"/>
      <c r="EU19" s="592"/>
      <c r="EV19" s="592"/>
      <c r="EW19" s="592"/>
      <c r="EX19" s="592"/>
      <c r="EY19" s="592"/>
      <c r="EZ19" s="592"/>
      <c r="FA19" s="592"/>
      <c r="FB19" s="592"/>
      <c r="FC19" s="592"/>
      <c r="FD19" s="592"/>
      <c r="FE19" s="592"/>
    </row>
    <row r="20" spans="1:161" x14ac:dyDescent="0.25">
      <c r="A20" s="604" t="s">
        <v>480</v>
      </c>
      <c r="B20" s="605"/>
      <c r="C20" s="605"/>
      <c r="D20" s="605"/>
      <c r="E20" s="605"/>
      <c r="F20" s="605"/>
      <c r="G20" s="605"/>
      <c r="H20" s="605"/>
      <c r="I20" s="605"/>
      <c r="J20" s="605"/>
      <c r="K20" s="605"/>
      <c r="L20" s="605"/>
      <c r="M20" s="605"/>
      <c r="N20" s="605"/>
      <c r="O20" s="605"/>
      <c r="P20" s="605"/>
      <c r="Q20" s="605"/>
      <c r="R20" s="605"/>
      <c r="S20" s="605"/>
      <c r="T20" s="605"/>
      <c r="U20" s="605"/>
      <c r="V20" s="605"/>
      <c r="W20" s="605"/>
      <c r="X20" s="605"/>
      <c r="Y20" s="605"/>
      <c r="Z20" s="605"/>
      <c r="AA20" s="605"/>
      <c r="AB20" s="605"/>
      <c r="AC20" s="605"/>
      <c r="AD20" s="605"/>
      <c r="AE20" s="605"/>
      <c r="AF20" s="605"/>
      <c r="AG20" s="605"/>
      <c r="AH20" s="605"/>
      <c r="AI20" s="605"/>
      <c r="AJ20" s="605"/>
      <c r="AK20" s="605"/>
      <c r="AL20" s="605"/>
      <c r="AM20" s="605"/>
      <c r="AN20" s="605"/>
      <c r="AO20" s="605"/>
      <c r="AP20" s="605"/>
      <c r="AQ20" s="605"/>
      <c r="AR20" s="605"/>
      <c r="AS20" s="605"/>
      <c r="AT20" s="605"/>
      <c r="AU20" s="605"/>
      <c r="AV20" s="605"/>
      <c r="AW20" s="605"/>
      <c r="AX20" s="605"/>
      <c r="AY20" s="605"/>
      <c r="AZ20" s="605"/>
      <c r="BA20" s="605"/>
      <c r="BB20" s="605"/>
      <c r="BC20" s="605"/>
      <c r="BD20" s="605"/>
      <c r="BE20" s="605"/>
      <c r="BF20" s="605"/>
      <c r="BG20" s="605"/>
      <c r="BH20" s="605"/>
      <c r="BI20" s="605"/>
      <c r="BJ20" s="605"/>
      <c r="BK20" s="605"/>
      <c r="BL20" s="605"/>
      <c r="BM20" s="605"/>
      <c r="BN20" s="605"/>
      <c r="BO20" s="605"/>
      <c r="BP20" s="605"/>
      <c r="BQ20" s="605"/>
      <c r="BR20" s="605"/>
      <c r="BS20" s="605"/>
      <c r="BT20" s="605"/>
      <c r="BU20" s="605"/>
      <c r="BV20" s="605"/>
      <c r="BW20" s="605"/>
      <c r="BX20" s="605"/>
      <c r="BY20" s="605"/>
      <c r="BZ20" s="605"/>
      <c r="CA20" s="605"/>
      <c r="CB20" s="605"/>
      <c r="CC20" s="605"/>
      <c r="CD20" s="605"/>
      <c r="CE20" s="605"/>
      <c r="CF20" s="605"/>
      <c r="CG20" s="605"/>
      <c r="CH20" s="605"/>
      <c r="CI20" s="605"/>
      <c r="CJ20" s="605"/>
      <c r="CK20" s="605"/>
      <c r="CL20" s="605"/>
      <c r="CM20" s="605"/>
      <c r="CN20" s="605"/>
      <c r="CO20" s="605"/>
      <c r="CP20" s="605"/>
      <c r="CQ20" s="605"/>
      <c r="CR20" s="605"/>
      <c r="CS20" s="605"/>
      <c r="CT20" s="605"/>
      <c r="CU20" s="605"/>
      <c r="CV20" s="605"/>
      <c r="CW20" s="605"/>
      <c r="CX20" s="605"/>
      <c r="CY20" s="605"/>
      <c r="CZ20" s="605"/>
      <c r="DA20" s="606"/>
      <c r="DB20" s="593">
        <f>ROUNDDOWN(DB16+DB18+DB19,1)</f>
        <v>45.1</v>
      </c>
      <c r="DC20" s="593"/>
      <c r="DD20" s="593"/>
      <c r="DE20" s="593"/>
      <c r="DF20" s="593"/>
      <c r="DG20" s="593"/>
      <c r="DH20" s="593"/>
      <c r="DI20" s="593"/>
      <c r="DJ20" s="593"/>
      <c r="DK20" s="593"/>
      <c r="DL20" s="593"/>
      <c r="DM20" s="593"/>
      <c r="DN20" s="593"/>
      <c r="DO20" s="593"/>
      <c r="DP20" s="593">
        <f t="shared" ref="DP20" si="0">ROUNDDOWN(DP16+DP18+DP19,1)</f>
        <v>66.599999999999994</v>
      </c>
      <c r="DQ20" s="593"/>
      <c r="DR20" s="593"/>
      <c r="DS20" s="593"/>
      <c r="DT20" s="593"/>
      <c r="DU20" s="593"/>
      <c r="DV20" s="593"/>
      <c r="DW20" s="593"/>
      <c r="DX20" s="593"/>
      <c r="DY20" s="593"/>
      <c r="DZ20" s="593"/>
      <c r="EA20" s="593"/>
      <c r="EB20" s="593"/>
      <c r="EC20" s="593"/>
      <c r="ED20" s="593">
        <f t="shared" ref="ED20" si="1">ROUNDDOWN(ED16+ED18+ED19,1)</f>
        <v>64.400000000000006</v>
      </c>
      <c r="EE20" s="593"/>
      <c r="EF20" s="593"/>
      <c r="EG20" s="593"/>
      <c r="EH20" s="593"/>
      <c r="EI20" s="593"/>
      <c r="EJ20" s="593"/>
      <c r="EK20" s="593"/>
      <c r="EL20" s="593"/>
      <c r="EM20" s="593"/>
      <c r="EN20" s="593"/>
      <c r="EO20" s="593"/>
      <c r="EP20" s="593"/>
      <c r="EQ20" s="593"/>
      <c r="ER20" s="593">
        <f t="shared" ref="ER20" si="2">ROUNDDOWN(ER16+ER18+ER19,1)</f>
        <v>61.3</v>
      </c>
      <c r="ES20" s="593"/>
      <c r="ET20" s="593"/>
      <c r="EU20" s="593"/>
      <c r="EV20" s="593"/>
      <c r="EW20" s="593"/>
      <c r="EX20" s="593"/>
      <c r="EY20" s="593"/>
      <c r="EZ20" s="593"/>
      <c r="FA20" s="593"/>
      <c r="FB20" s="593"/>
      <c r="FC20" s="593"/>
      <c r="FD20" s="593"/>
      <c r="FE20" s="593"/>
    </row>
    <row r="21" spans="1:161" x14ac:dyDescent="0.25">
      <c r="A21" s="614" t="s">
        <v>481</v>
      </c>
      <c r="B21" s="605"/>
      <c r="C21" s="605"/>
      <c r="D21" s="605"/>
      <c r="E21" s="605"/>
      <c r="F21" s="605"/>
      <c r="G21" s="605"/>
      <c r="H21" s="605"/>
      <c r="I21" s="605"/>
      <c r="J21" s="605"/>
      <c r="K21" s="605"/>
      <c r="L21" s="605"/>
      <c r="M21" s="605"/>
      <c r="N21" s="605"/>
      <c r="O21" s="605"/>
      <c r="P21" s="605"/>
      <c r="Q21" s="605"/>
      <c r="R21" s="605"/>
      <c r="S21" s="605"/>
      <c r="T21" s="605"/>
      <c r="U21" s="605"/>
      <c r="V21" s="605"/>
      <c r="W21" s="605"/>
      <c r="X21" s="605"/>
      <c r="Y21" s="605"/>
      <c r="Z21" s="605"/>
      <c r="AA21" s="605"/>
      <c r="AB21" s="605"/>
      <c r="AC21" s="605"/>
      <c r="AD21" s="605"/>
      <c r="AE21" s="605"/>
      <c r="AF21" s="605"/>
      <c r="AG21" s="605"/>
      <c r="AH21" s="605"/>
      <c r="AI21" s="605"/>
      <c r="AJ21" s="605"/>
      <c r="AK21" s="605"/>
      <c r="AL21" s="605"/>
      <c r="AM21" s="605"/>
      <c r="AN21" s="605"/>
      <c r="AO21" s="605"/>
      <c r="AP21" s="605"/>
      <c r="AQ21" s="605"/>
      <c r="AR21" s="605"/>
      <c r="AS21" s="605"/>
      <c r="AT21" s="605"/>
      <c r="AU21" s="605"/>
      <c r="AV21" s="605"/>
      <c r="AW21" s="605"/>
      <c r="AX21" s="605"/>
      <c r="AY21" s="605"/>
      <c r="AZ21" s="605"/>
      <c r="BA21" s="605"/>
      <c r="BB21" s="605"/>
      <c r="BC21" s="605"/>
      <c r="BD21" s="605"/>
      <c r="BE21" s="605"/>
      <c r="BF21" s="605"/>
      <c r="BG21" s="605"/>
      <c r="BH21" s="605"/>
      <c r="BI21" s="605"/>
      <c r="BJ21" s="605"/>
      <c r="BK21" s="605"/>
      <c r="BL21" s="605"/>
      <c r="BM21" s="605"/>
      <c r="BN21" s="605"/>
      <c r="BO21" s="605"/>
      <c r="BP21" s="605"/>
      <c r="BQ21" s="605"/>
      <c r="BR21" s="605"/>
      <c r="BS21" s="605"/>
      <c r="BT21" s="605"/>
      <c r="BU21" s="605"/>
      <c r="BV21" s="605"/>
      <c r="BW21" s="605"/>
      <c r="BX21" s="605"/>
      <c r="BY21" s="605"/>
      <c r="BZ21" s="605"/>
      <c r="CA21" s="605"/>
      <c r="CB21" s="605"/>
      <c r="CC21" s="605"/>
      <c r="CD21" s="605"/>
      <c r="CE21" s="605"/>
      <c r="CF21" s="605"/>
      <c r="CG21" s="605"/>
      <c r="CH21" s="605"/>
      <c r="CI21" s="605"/>
      <c r="CJ21" s="605"/>
      <c r="CK21" s="605"/>
      <c r="CL21" s="605"/>
      <c r="CM21" s="605"/>
      <c r="CN21" s="605"/>
      <c r="CO21" s="605"/>
      <c r="CP21" s="605"/>
      <c r="CQ21" s="605"/>
      <c r="CR21" s="605"/>
      <c r="CS21" s="605"/>
      <c r="CT21" s="605"/>
      <c r="CU21" s="605"/>
      <c r="CV21" s="605"/>
      <c r="CW21" s="605"/>
      <c r="CX21" s="605"/>
      <c r="CY21" s="605"/>
      <c r="CZ21" s="605"/>
      <c r="DA21" s="606"/>
      <c r="DB21" s="593">
        <v>4.5999999999999996</v>
      </c>
      <c r="DC21" s="593"/>
      <c r="DD21" s="593"/>
      <c r="DE21" s="593"/>
      <c r="DF21" s="593"/>
      <c r="DG21" s="593"/>
      <c r="DH21" s="593"/>
      <c r="DI21" s="593"/>
      <c r="DJ21" s="593"/>
      <c r="DK21" s="593"/>
      <c r="DL21" s="593"/>
      <c r="DM21" s="593"/>
      <c r="DN21" s="593"/>
      <c r="DO21" s="593"/>
      <c r="DP21" s="593">
        <v>7.360000000000003</v>
      </c>
      <c r="DQ21" s="593"/>
      <c r="DR21" s="593"/>
      <c r="DS21" s="593"/>
      <c r="DT21" s="593"/>
      <c r="DU21" s="593"/>
      <c r="DV21" s="593"/>
      <c r="DW21" s="593"/>
      <c r="DX21" s="593"/>
      <c r="DY21" s="593"/>
      <c r="DZ21" s="593"/>
      <c r="EA21" s="593"/>
      <c r="EB21" s="593"/>
      <c r="EC21" s="593"/>
      <c r="ED21" s="593">
        <v>6.0999999999999979</v>
      </c>
      <c r="EE21" s="593"/>
      <c r="EF21" s="593"/>
      <c r="EG21" s="593"/>
      <c r="EH21" s="593"/>
      <c r="EI21" s="593"/>
      <c r="EJ21" s="593"/>
      <c r="EK21" s="593"/>
      <c r="EL21" s="593"/>
      <c r="EM21" s="593"/>
      <c r="EN21" s="593"/>
      <c r="EO21" s="593"/>
      <c r="EP21" s="593"/>
      <c r="EQ21" s="593"/>
      <c r="ER21" s="593">
        <v>5.5999999999999979</v>
      </c>
      <c r="ES21" s="593"/>
      <c r="ET21" s="593"/>
      <c r="EU21" s="593"/>
      <c r="EV21" s="593"/>
      <c r="EW21" s="593"/>
      <c r="EX21" s="593"/>
      <c r="EY21" s="593"/>
      <c r="EZ21" s="593"/>
      <c r="FA21" s="593"/>
      <c r="FB21" s="593"/>
      <c r="FC21" s="593"/>
      <c r="FD21" s="593"/>
      <c r="FE21" s="593"/>
    </row>
    <row r="22" spans="1:161" x14ac:dyDescent="0.25">
      <c r="A22" s="448"/>
      <c r="B22" s="449"/>
      <c r="C22" s="449"/>
      <c r="D22" s="449"/>
      <c r="E22" s="449"/>
      <c r="F22" s="449"/>
      <c r="G22" s="449"/>
      <c r="H22" s="449"/>
      <c r="I22" s="449"/>
      <c r="J22" s="449"/>
      <c r="K22" s="449"/>
      <c r="L22" s="449"/>
      <c r="M22" s="449"/>
      <c r="N22" s="449"/>
      <c r="O22" s="449"/>
      <c r="P22" s="449"/>
      <c r="Q22" s="449"/>
      <c r="R22" s="449"/>
      <c r="S22" s="449"/>
      <c r="T22" s="449"/>
      <c r="U22" s="449"/>
      <c r="V22" s="449"/>
      <c r="W22" s="449"/>
      <c r="X22" s="449"/>
      <c r="Y22" s="449"/>
      <c r="Z22" s="450"/>
      <c r="AA22" s="450"/>
      <c r="AB22" s="450"/>
      <c r="AC22" s="450"/>
      <c r="AD22" s="450"/>
      <c r="AE22" s="450"/>
      <c r="AF22" s="450"/>
      <c r="AG22" s="450"/>
      <c r="AH22" s="450"/>
      <c r="AI22" s="450"/>
      <c r="AJ22" s="450"/>
      <c r="AK22" s="450"/>
      <c r="AL22" s="450"/>
      <c r="AM22" s="450"/>
      <c r="AN22" s="450"/>
      <c r="AO22" s="450"/>
      <c r="AP22" s="450"/>
      <c r="AQ22" s="450"/>
      <c r="AR22" s="450"/>
      <c r="AS22" s="450"/>
      <c r="AT22" s="450"/>
      <c r="AU22" s="450"/>
      <c r="AV22" s="450"/>
      <c r="AW22" s="450"/>
      <c r="AX22" s="450"/>
      <c r="AY22" s="449"/>
      <c r="AZ22" s="449"/>
      <c r="BA22" s="449"/>
      <c r="BB22" s="449"/>
      <c r="BC22" s="449"/>
      <c r="BD22" s="449"/>
      <c r="BE22" s="449"/>
      <c r="BF22" s="449"/>
      <c r="BG22" s="449"/>
      <c r="BH22" s="449"/>
      <c r="BI22" s="449"/>
      <c r="BJ22" s="449"/>
      <c r="BK22" s="449"/>
      <c r="BL22" s="449"/>
      <c r="BM22" s="449"/>
      <c r="BN22" s="449"/>
      <c r="BO22" s="449"/>
      <c r="BP22" s="449"/>
      <c r="BQ22" s="449"/>
      <c r="BR22" s="449"/>
      <c r="BS22" s="449"/>
      <c r="BT22" s="449"/>
      <c r="BU22" s="449"/>
      <c r="BV22" s="449"/>
      <c r="BW22" s="449"/>
      <c r="BX22" s="449"/>
      <c r="BY22" s="449"/>
      <c r="BZ22" s="449"/>
      <c r="CA22" s="449"/>
      <c r="CB22" s="449"/>
      <c r="CC22" s="450"/>
      <c r="CD22" s="450"/>
      <c r="CE22" s="450"/>
      <c r="CF22" s="450"/>
      <c r="CG22" s="450"/>
      <c r="CH22" s="450"/>
      <c r="CI22" s="450"/>
      <c r="CJ22" s="450"/>
      <c r="CK22" s="450"/>
      <c r="CL22" s="450"/>
      <c r="CM22" s="450"/>
      <c r="CN22" s="450"/>
      <c r="CO22" s="450"/>
      <c r="CP22" s="450"/>
      <c r="CQ22" s="450"/>
      <c r="CR22" s="450"/>
      <c r="CS22" s="450"/>
      <c r="CT22" s="450"/>
      <c r="CU22" s="450"/>
      <c r="CV22" s="450"/>
      <c r="CW22" s="450"/>
      <c r="CX22" s="450"/>
      <c r="CY22" s="450"/>
      <c r="CZ22" s="450"/>
      <c r="DA22" s="451"/>
      <c r="DB22" s="442"/>
      <c r="DC22" s="442"/>
      <c r="DD22" s="442"/>
      <c r="DE22" s="442"/>
      <c r="DF22" s="442"/>
      <c r="DG22" s="442"/>
      <c r="DH22" s="442"/>
      <c r="DI22" s="442"/>
      <c r="DJ22" s="442"/>
      <c r="DK22" s="442"/>
      <c r="DL22" s="442"/>
      <c r="DM22" s="442"/>
      <c r="DN22" s="442"/>
      <c r="DO22" s="442"/>
      <c r="DP22" s="442"/>
      <c r="DQ22" s="442"/>
      <c r="DR22" s="442"/>
      <c r="DS22" s="442"/>
      <c r="DT22" s="442"/>
      <c r="DU22" s="442"/>
      <c r="DV22" s="442"/>
      <c r="DW22" s="442"/>
      <c r="DX22" s="442"/>
      <c r="DY22" s="442"/>
      <c r="DZ22" s="442"/>
      <c r="EA22" s="442"/>
      <c r="EB22" s="442"/>
      <c r="EC22" s="442"/>
      <c r="ED22" s="442"/>
      <c r="EE22" s="442"/>
      <c r="EF22" s="442"/>
      <c r="EG22" s="442"/>
      <c r="EH22" s="442"/>
      <c r="EI22" s="442"/>
      <c r="EJ22" s="442"/>
      <c r="EK22" s="442"/>
      <c r="EL22" s="442"/>
      <c r="EM22" s="442"/>
      <c r="EN22" s="442"/>
      <c r="EO22" s="442"/>
      <c r="EP22" s="442"/>
      <c r="EQ22" s="442"/>
      <c r="ER22" s="442"/>
      <c r="ES22" s="442"/>
      <c r="ET22" s="442"/>
      <c r="EU22" s="442"/>
      <c r="EV22" s="442"/>
      <c r="EW22" s="442"/>
      <c r="EX22" s="442"/>
      <c r="EY22" s="442"/>
      <c r="EZ22" s="442"/>
      <c r="FA22" s="442"/>
      <c r="FB22" s="442"/>
      <c r="FC22" s="442"/>
      <c r="FD22" s="442"/>
      <c r="FE22" s="442"/>
    </row>
    <row r="23" spans="1:161" ht="27.75" customHeight="1" x14ac:dyDescent="0.25">
      <c r="A23" s="595" t="s">
        <v>118</v>
      </c>
      <c r="B23" s="596"/>
      <c r="C23" s="596"/>
      <c r="D23" s="596"/>
      <c r="E23" s="596"/>
      <c r="F23" s="596"/>
      <c r="G23" s="596"/>
      <c r="H23" s="596"/>
      <c r="I23" s="596"/>
      <c r="J23" s="596"/>
      <c r="K23" s="596"/>
      <c r="L23" s="596"/>
      <c r="M23" s="596"/>
      <c r="N23" s="596"/>
      <c r="O23" s="596"/>
      <c r="P23" s="596"/>
      <c r="Q23" s="596"/>
      <c r="R23" s="596"/>
      <c r="S23" s="596"/>
      <c r="T23" s="596"/>
      <c r="U23" s="596"/>
      <c r="V23" s="596"/>
      <c r="W23" s="596"/>
      <c r="X23" s="596"/>
      <c r="Y23" s="597"/>
      <c r="Z23" s="594" t="s">
        <v>584</v>
      </c>
      <c r="AA23" s="594"/>
      <c r="AB23" s="594"/>
      <c r="AC23" s="594"/>
      <c r="AD23" s="594"/>
      <c r="AE23" s="594"/>
      <c r="AF23" s="594"/>
      <c r="AG23" s="594"/>
      <c r="AH23" s="594"/>
      <c r="AI23" s="594"/>
      <c r="AJ23" s="594"/>
      <c r="AK23" s="594"/>
      <c r="AL23" s="594"/>
      <c r="AM23" s="594"/>
      <c r="AN23" s="594"/>
      <c r="AO23" s="594"/>
      <c r="AP23" s="594"/>
      <c r="AQ23" s="594"/>
      <c r="AR23" s="594"/>
      <c r="AS23" s="594"/>
      <c r="AT23" s="594"/>
      <c r="AU23" s="594"/>
      <c r="AV23" s="594"/>
      <c r="AW23" s="594"/>
      <c r="AX23" s="594"/>
      <c r="AY23" s="595" t="s">
        <v>491</v>
      </c>
      <c r="AZ23" s="596"/>
      <c r="BA23" s="596"/>
      <c r="BB23" s="596"/>
      <c r="BC23" s="596"/>
      <c r="BD23" s="596"/>
      <c r="BE23" s="596"/>
      <c r="BF23" s="596"/>
      <c r="BG23" s="596"/>
      <c r="BH23" s="596"/>
      <c r="BI23" s="596"/>
      <c r="BJ23" s="596"/>
      <c r="BK23" s="596"/>
      <c r="BL23" s="596"/>
      <c r="BM23" s="596"/>
      <c r="BN23" s="596"/>
      <c r="BO23" s="596"/>
      <c r="BP23" s="596"/>
      <c r="BQ23" s="596"/>
      <c r="BR23" s="596"/>
      <c r="BS23" s="596"/>
      <c r="BT23" s="596"/>
      <c r="BU23" s="596"/>
      <c r="BV23" s="596"/>
      <c r="BW23" s="596"/>
      <c r="BX23" s="596"/>
      <c r="BY23" s="596"/>
      <c r="BZ23" s="596"/>
      <c r="CA23" s="596"/>
      <c r="CB23" s="597"/>
      <c r="CC23" s="594" t="s">
        <v>474</v>
      </c>
      <c r="CD23" s="594"/>
      <c r="CE23" s="594"/>
      <c r="CF23" s="594"/>
      <c r="CG23" s="594"/>
      <c r="CH23" s="594"/>
      <c r="CI23" s="594"/>
      <c r="CJ23" s="594"/>
      <c r="CK23" s="594"/>
      <c r="CL23" s="594"/>
      <c r="CM23" s="594"/>
      <c r="CN23" s="594"/>
      <c r="CO23" s="594"/>
      <c r="CP23" s="594"/>
      <c r="CQ23" s="594"/>
      <c r="CR23" s="594"/>
      <c r="CS23" s="594"/>
      <c r="CT23" s="594"/>
      <c r="CU23" s="594"/>
      <c r="CV23" s="594"/>
      <c r="CW23" s="594"/>
      <c r="CX23" s="594"/>
      <c r="CY23" s="594"/>
      <c r="CZ23" s="594"/>
      <c r="DA23" s="594"/>
      <c r="DB23" s="592">
        <v>7.2</v>
      </c>
      <c r="DC23" s="592"/>
      <c r="DD23" s="592"/>
      <c r="DE23" s="592"/>
      <c r="DF23" s="592"/>
      <c r="DG23" s="592"/>
      <c r="DH23" s="592"/>
      <c r="DI23" s="592"/>
      <c r="DJ23" s="592"/>
      <c r="DK23" s="592"/>
      <c r="DL23" s="592"/>
      <c r="DM23" s="592"/>
      <c r="DN23" s="592"/>
      <c r="DO23" s="592"/>
      <c r="DP23" s="592">
        <v>10.7</v>
      </c>
      <c r="DQ23" s="592"/>
      <c r="DR23" s="592"/>
      <c r="DS23" s="592"/>
      <c r="DT23" s="592"/>
      <c r="DU23" s="592"/>
      <c r="DV23" s="592"/>
      <c r="DW23" s="592"/>
      <c r="DX23" s="592"/>
      <c r="DY23" s="592"/>
      <c r="DZ23" s="592"/>
      <c r="EA23" s="592"/>
      <c r="EB23" s="592"/>
      <c r="EC23" s="592"/>
      <c r="ED23" s="592">
        <v>9.6999999999999993</v>
      </c>
      <c r="EE23" s="592"/>
      <c r="EF23" s="592"/>
      <c r="EG23" s="592"/>
      <c r="EH23" s="592"/>
      <c r="EI23" s="592"/>
      <c r="EJ23" s="592"/>
      <c r="EK23" s="592"/>
      <c r="EL23" s="592"/>
      <c r="EM23" s="592"/>
      <c r="EN23" s="592"/>
      <c r="EO23" s="592"/>
      <c r="EP23" s="592"/>
      <c r="EQ23" s="592"/>
      <c r="ER23" s="592">
        <v>10.3</v>
      </c>
      <c r="ES23" s="592"/>
      <c r="ET23" s="592"/>
      <c r="EU23" s="592"/>
      <c r="EV23" s="592"/>
      <c r="EW23" s="592"/>
      <c r="EX23" s="592"/>
      <c r="EY23" s="592"/>
      <c r="EZ23" s="592"/>
      <c r="FA23" s="592"/>
      <c r="FB23" s="592"/>
      <c r="FC23" s="592"/>
      <c r="FD23" s="592"/>
      <c r="FE23" s="592"/>
    </row>
    <row r="24" spans="1:161" x14ac:dyDescent="0.25">
      <c r="A24" s="598"/>
      <c r="B24" s="599"/>
      <c r="C24" s="599"/>
      <c r="D24" s="599"/>
      <c r="E24" s="599"/>
      <c r="F24" s="599"/>
      <c r="G24" s="599"/>
      <c r="H24" s="599"/>
      <c r="I24" s="599"/>
      <c r="J24" s="599"/>
      <c r="K24" s="599"/>
      <c r="L24" s="599"/>
      <c r="M24" s="599"/>
      <c r="N24" s="599"/>
      <c r="O24" s="599"/>
      <c r="P24" s="599"/>
      <c r="Q24" s="599"/>
      <c r="R24" s="599"/>
      <c r="S24" s="599"/>
      <c r="T24" s="599"/>
      <c r="U24" s="599"/>
      <c r="V24" s="599"/>
      <c r="W24" s="599"/>
      <c r="X24" s="599"/>
      <c r="Y24" s="600"/>
      <c r="Z24" s="594" t="s">
        <v>492</v>
      </c>
      <c r="AA24" s="594"/>
      <c r="AB24" s="594"/>
      <c r="AC24" s="594"/>
      <c r="AD24" s="594"/>
      <c r="AE24" s="594"/>
      <c r="AF24" s="594"/>
      <c r="AG24" s="594"/>
      <c r="AH24" s="594"/>
      <c r="AI24" s="594"/>
      <c r="AJ24" s="594"/>
      <c r="AK24" s="594"/>
      <c r="AL24" s="594"/>
      <c r="AM24" s="594"/>
      <c r="AN24" s="594"/>
      <c r="AO24" s="594"/>
      <c r="AP24" s="594"/>
      <c r="AQ24" s="594"/>
      <c r="AR24" s="594"/>
      <c r="AS24" s="594"/>
      <c r="AT24" s="594"/>
      <c r="AU24" s="594"/>
      <c r="AV24" s="594"/>
      <c r="AW24" s="594"/>
      <c r="AX24" s="594"/>
      <c r="AY24" s="598"/>
      <c r="AZ24" s="599"/>
      <c r="BA24" s="599"/>
      <c r="BB24" s="599"/>
      <c r="BC24" s="599"/>
      <c r="BD24" s="599"/>
      <c r="BE24" s="599"/>
      <c r="BF24" s="599"/>
      <c r="BG24" s="599"/>
      <c r="BH24" s="599"/>
      <c r="BI24" s="599"/>
      <c r="BJ24" s="599"/>
      <c r="BK24" s="599"/>
      <c r="BL24" s="599"/>
      <c r="BM24" s="599"/>
      <c r="BN24" s="599"/>
      <c r="BO24" s="599"/>
      <c r="BP24" s="599"/>
      <c r="BQ24" s="599"/>
      <c r="BR24" s="599"/>
      <c r="BS24" s="599"/>
      <c r="BT24" s="599"/>
      <c r="BU24" s="599"/>
      <c r="BV24" s="599"/>
      <c r="BW24" s="599"/>
      <c r="BX24" s="599"/>
      <c r="BY24" s="599"/>
      <c r="BZ24" s="599"/>
      <c r="CA24" s="599"/>
      <c r="CB24" s="600"/>
      <c r="CC24" s="594" t="s">
        <v>479</v>
      </c>
      <c r="CD24" s="594"/>
      <c r="CE24" s="594"/>
      <c r="CF24" s="594"/>
      <c r="CG24" s="594"/>
      <c r="CH24" s="594"/>
      <c r="CI24" s="594"/>
      <c r="CJ24" s="594"/>
      <c r="CK24" s="594"/>
      <c r="CL24" s="594"/>
      <c r="CM24" s="594"/>
      <c r="CN24" s="594"/>
      <c r="CO24" s="594"/>
      <c r="CP24" s="594"/>
      <c r="CQ24" s="594"/>
      <c r="CR24" s="594"/>
      <c r="CS24" s="594"/>
      <c r="CT24" s="594"/>
      <c r="CU24" s="594"/>
      <c r="CV24" s="594"/>
      <c r="CW24" s="594"/>
      <c r="CX24" s="594"/>
      <c r="CY24" s="594"/>
      <c r="CZ24" s="594"/>
      <c r="DA24" s="594"/>
      <c r="DB24" s="592">
        <v>0.22130000000000002</v>
      </c>
      <c r="DC24" s="592"/>
      <c r="DD24" s="592"/>
      <c r="DE24" s="592"/>
      <c r="DF24" s="592"/>
      <c r="DG24" s="592"/>
      <c r="DH24" s="592"/>
      <c r="DI24" s="592"/>
      <c r="DJ24" s="592"/>
      <c r="DK24" s="592"/>
      <c r="DL24" s="592"/>
      <c r="DM24" s="592"/>
      <c r="DN24" s="592"/>
      <c r="DO24" s="592"/>
      <c r="DP24" s="592">
        <v>0.88260000000000016</v>
      </c>
      <c r="DQ24" s="592"/>
      <c r="DR24" s="592"/>
      <c r="DS24" s="592"/>
      <c r="DT24" s="592"/>
      <c r="DU24" s="592"/>
      <c r="DV24" s="592"/>
      <c r="DW24" s="592"/>
      <c r="DX24" s="592"/>
      <c r="DY24" s="592"/>
      <c r="DZ24" s="592"/>
      <c r="EA24" s="592"/>
      <c r="EB24" s="592"/>
      <c r="EC24" s="592"/>
      <c r="ED24" s="592">
        <v>0.92540000000000011</v>
      </c>
      <c r="EE24" s="592"/>
      <c r="EF24" s="592"/>
      <c r="EG24" s="592"/>
      <c r="EH24" s="592"/>
      <c r="EI24" s="592"/>
      <c r="EJ24" s="592"/>
      <c r="EK24" s="592"/>
      <c r="EL24" s="592"/>
      <c r="EM24" s="592"/>
      <c r="EN24" s="592"/>
      <c r="EO24" s="592"/>
      <c r="EP24" s="592"/>
      <c r="EQ24" s="592"/>
      <c r="ER24" s="592">
        <v>0.66589999999999994</v>
      </c>
      <c r="ES24" s="592"/>
      <c r="ET24" s="592"/>
      <c r="EU24" s="592"/>
      <c r="EV24" s="592"/>
      <c r="EW24" s="592"/>
      <c r="EX24" s="592"/>
      <c r="EY24" s="592"/>
      <c r="EZ24" s="592"/>
      <c r="FA24" s="592"/>
      <c r="FB24" s="592"/>
      <c r="FC24" s="592"/>
      <c r="FD24" s="592"/>
      <c r="FE24" s="592"/>
    </row>
    <row r="25" spans="1:161" x14ac:dyDescent="0.25">
      <c r="A25" s="598"/>
      <c r="B25" s="599"/>
      <c r="C25" s="599"/>
      <c r="D25" s="599"/>
      <c r="E25" s="599"/>
      <c r="F25" s="599"/>
      <c r="G25" s="599"/>
      <c r="H25" s="599"/>
      <c r="I25" s="599"/>
      <c r="J25" s="599"/>
      <c r="K25" s="599"/>
      <c r="L25" s="599"/>
      <c r="M25" s="599"/>
      <c r="N25" s="599"/>
      <c r="O25" s="599"/>
      <c r="P25" s="599"/>
      <c r="Q25" s="599"/>
      <c r="R25" s="599"/>
      <c r="S25" s="599"/>
      <c r="T25" s="599"/>
      <c r="U25" s="599"/>
      <c r="V25" s="599"/>
      <c r="W25" s="599"/>
      <c r="X25" s="599"/>
      <c r="Y25" s="600"/>
      <c r="Z25" s="594" t="s">
        <v>563</v>
      </c>
      <c r="AA25" s="594"/>
      <c r="AB25" s="594"/>
      <c r="AC25" s="594"/>
      <c r="AD25" s="594"/>
      <c r="AE25" s="594"/>
      <c r="AF25" s="594"/>
      <c r="AG25" s="594"/>
      <c r="AH25" s="594"/>
      <c r="AI25" s="594"/>
      <c r="AJ25" s="594"/>
      <c r="AK25" s="594"/>
      <c r="AL25" s="594"/>
      <c r="AM25" s="594"/>
      <c r="AN25" s="594"/>
      <c r="AO25" s="594"/>
      <c r="AP25" s="594"/>
      <c r="AQ25" s="594"/>
      <c r="AR25" s="594"/>
      <c r="AS25" s="594"/>
      <c r="AT25" s="594"/>
      <c r="AU25" s="594"/>
      <c r="AV25" s="594"/>
      <c r="AW25" s="594"/>
      <c r="AX25" s="594"/>
      <c r="AY25" s="598"/>
      <c r="AZ25" s="599"/>
      <c r="BA25" s="599"/>
      <c r="BB25" s="599"/>
      <c r="BC25" s="599"/>
      <c r="BD25" s="599"/>
      <c r="BE25" s="599"/>
      <c r="BF25" s="599"/>
      <c r="BG25" s="599"/>
      <c r="BH25" s="599"/>
      <c r="BI25" s="599"/>
      <c r="BJ25" s="599"/>
      <c r="BK25" s="599"/>
      <c r="BL25" s="599"/>
      <c r="BM25" s="599"/>
      <c r="BN25" s="599"/>
      <c r="BO25" s="599"/>
      <c r="BP25" s="599"/>
      <c r="BQ25" s="599"/>
      <c r="BR25" s="599"/>
      <c r="BS25" s="599"/>
      <c r="BT25" s="599"/>
      <c r="BU25" s="599"/>
      <c r="BV25" s="599"/>
      <c r="BW25" s="599"/>
      <c r="BX25" s="599"/>
      <c r="BY25" s="599"/>
      <c r="BZ25" s="599"/>
      <c r="CA25" s="599"/>
      <c r="CB25" s="600"/>
      <c r="CC25" s="594" t="s">
        <v>493</v>
      </c>
      <c r="CD25" s="594"/>
      <c r="CE25" s="594"/>
      <c r="CF25" s="594"/>
      <c r="CG25" s="594"/>
      <c r="CH25" s="594"/>
      <c r="CI25" s="594"/>
      <c r="CJ25" s="594"/>
      <c r="CK25" s="594"/>
      <c r="CL25" s="594"/>
      <c r="CM25" s="594"/>
      <c r="CN25" s="594"/>
      <c r="CO25" s="594"/>
      <c r="CP25" s="594"/>
      <c r="CQ25" s="594"/>
      <c r="CR25" s="594"/>
      <c r="CS25" s="594"/>
      <c r="CT25" s="594"/>
      <c r="CU25" s="594"/>
      <c r="CV25" s="594"/>
      <c r="CW25" s="594"/>
      <c r="CX25" s="594"/>
      <c r="CY25" s="594"/>
      <c r="CZ25" s="594"/>
      <c r="DA25" s="594"/>
      <c r="DB25" s="592">
        <v>8.1</v>
      </c>
      <c r="DC25" s="592"/>
      <c r="DD25" s="592"/>
      <c r="DE25" s="592"/>
      <c r="DF25" s="592"/>
      <c r="DG25" s="592"/>
      <c r="DH25" s="592"/>
      <c r="DI25" s="592"/>
      <c r="DJ25" s="592"/>
      <c r="DK25" s="592"/>
      <c r="DL25" s="592"/>
      <c r="DM25" s="592"/>
      <c r="DN25" s="592"/>
      <c r="DO25" s="592"/>
      <c r="DP25" s="592">
        <v>14.9</v>
      </c>
      <c r="DQ25" s="592"/>
      <c r="DR25" s="592"/>
      <c r="DS25" s="592"/>
      <c r="DT25" s="592"/>
      <c r="DU25" s="592"/>
      <c r="DV25" s="592"/>
      <c r="DW25" s="592"/>
      <c r="DX25" s="592"/>
      <c r="DY25" s="592"/>
      <c r="DZ25" s="592"/>
      <c r="EA25" s="592"/>
      <c r="EB25" s="592"/>
      <c r="EC25" s="592"/>
      <c r="ED25" s="592">
        <v>14.5</v>
      </c>
      <c r="EE25" s="592"/>
      <c r="EF25" s="592"/>
      <c r="EG25" s="592"/>
      <c r="EH25" s="592"/>
      <c r="EI25" s="592"/>
      <c r="EJ25" s="592"/>
      <c r="EK25" s="592"/>
      <c r="EL25" s="592"/>
      <c r="EM25" s="592"/>
      <c r="EN25" s="592"/>
      <c r="EO25" s="592"/>
      <c r="EP25" s="592"/>
      <c r="EQ25" s="592"/>
      <c r="ER25" s="592">
        <v>13.5</v>
      </c>
      <c r="ES25" s="592"/>
      <c r="ET25" s="592"/>
      <c r="EU25" s="592"/>
      <c r="EV25" s="592"/>
      <c r="EW25" s="592"/>
      <c r="EX25" s="592"/>
      <c r="EY25" s="592"/>
      <c r="EZ25" s="592"/>
      <c r="FA25" s="592"/>
      <c r="FB25" s="592"/>
      <c r="FC25" s="592"/>
      <c r="FD25" s="592"/>
      <c r="FE25" s="592"/>
    </row>
    <row r="26" spans="1:161" x14ac:dyDescent="0.25">
      <c r="A26" s="601"/>
      <c r="B26" s="602"/>
      <c r="C26" s="602"/>
      <c r="D26" s="602"/>
      <c r="E26" s="602"/>
      <c r="F26" s="602"/>
      <c r="G26" s="602"/>
      <c r="H26" s="602"/>
      <c r="I26" s="602"/>
      <c r="J26" s="602"/>
      <c r="K26" s="602"/>
      <c r="L26" s="602"/>
      <c r="M26" s="602"/>
      <c r="N26" s="602"/>
      <c r="O26" s="602"/>
      <c r="P26" s="602"/>
      <c r="Q26" s="602"/>
      <c r="R26" s="602"/>
      <c r="S26" s="602"/>
      <c r="T26" s="602"/>
      <c r="U26" s="602"/>
      <c r="V26" s="602"/>
      <c r="W26" s="602"/>
      <c r="X26" s="602"/>
      <c r="Y26" s="603"/>
      <c r="Z26" s="594" t="s">
        <v>564</v>
      </c>
      <c r="AA26" s="594"/>
      <c r="AB26" s="594"/>
      <c r="AC26" s="594"/>
      <c r="AD26" s="594"/>
      <c r="AE26" s="594"/>
      <c r="AF26" s="594"/>
      <c r="AG26" s="594"/>
      <c r="AH26" s="594"/>
      <c r="AI26" s="594"/>
      <c r="AJ26" s="594"/>
      <c r="AK26" s="594"/>
      <c r="AL26" s="594"/>
      <c r="AM26" s="594"/>
      <c r="AN26" s="594"/>
      <c r="AO26" s="594"/>
      <c r="AP26" s="594"/>
      <c r="AQ26" s="594"/>
      <c r="AR26" s="594"/>
      <c r="AS26" s="594"/>
      <c r="AT26" s="594"/>
      <c r="AU26" s="594"/>
      <c r="AV26" s="594"/>
      <c r="AW26" s="594"/>
      <c r="AX26" s="594"/>
      <c r="AY26" s="598"/>
      <c r="AZ26" s="599"/>
      <c r="BA26" s="599"/>
      <c r="BB26" s="599"/>
      <c r="BC26" s="599"/>
      <c r="BD26" s="599"/>
      <c r="BE26" s="599"/>
      <c r="BF26" s="599"/>
      <c r="BG26" s="599"/>
      <c r="BH26" s="599"/>
      <c r="BI26" s="599"/>
      <c r="BJ26" s="599"/>
      <c r="BK26" s="599"/>
      <c r="BL26" s="599"/>
      <c r="BM26" s="599"/>
      <c r="BN26" s="599"/>
      <c r="BO26" s="599"/>
      <c r="BP26" s="599"/>
      <c r="BQ26" s="599"/>
      <c r="BR26" s="599"/>
      <c r="BS26" s="599"/>
      <c r="BT26" s="599"/>
      <c r="BU26" s="599"/>
      <c r="BV26" s="599"/>
      <c r="BW26" s="599"/>
      <c r="BX26" s="599"/>
      <c r="BY26" s="599"/>
      <c r="BZ26" s="599"/>
      <c r="CA26" s="599"/>
      <c r="CB26" s="600"/>
      <c r="CC26" s="594" t="s">
        <v>494</v>
      </c>
      <c r="CD26" s="594"/>
      <c r="CE26" s="594"/>
      <c r="CF26" s="594"/>
      <c r="CG26" s="594"/>
      <c r="CH26" s="594"/>
      <c r="CI26" s="594"/>
      <c r="CJ26" s="594"/>
      <c r="CK26" s="594"/>
      <c r="CL26" s="594"/>
      <c r="CM26" s="594"/>
      <c r="CN26" s="594"/>
      <c r="CO26" s="594"/>
      <c r="CP26" s="594"/>
      <c r="CQ26" s="594"/>
      <c r="CR26" s="594"/>
      <c r="CS26" s="594"/>
      <c r="CT26" s="594"/>
      <c r="CU26" s="594"/>
      <c r="CV26" s="594"/>
      <c r="CW26" s="594"/>
      <c r="CX26" s="594"/>
      <c r="CY26" s="594"/>
      <c r="CZ26" s="594"/>
      <c r="DA26" s="594"/>
      <c r="DB26" s="592">
        <v>9.1</v>
      </c>
      <c r="DC26" s="592"/>
      <c r="DD26" s="592"/>
      <c r="DE26" s="592"/>
      <c r="DF26" s="592"/>
      <c r="DG26" s="592"/>
      <c r="DH26" s="592"/>
      <c r="DI26" s="592"/>
      <c r="DJ26" s="592"/>
      <c r="DK26" s="592"/>
      <c r="DL26" s="592"/>
      <c r="DM26" s="592"/>
      <c r="DN26" s="592"/>
      <c r="DO26" s="592"/>
      <c r="DP26" s="592">
        <v>17.5</v>
      </c>
      <c r="DQ26" s="592"/>
      <c r="DR26" s="592"/>
      <c r="DS26" s="592"/>
      <c r="DT26" s="592"/>
      <c r="DU26" s="592"/>
      <c r="DV26" s="592"/>
      <c r="DW26" s="592"/>
      <c r="DX26" s="592"/>
      <c r="DY26" s="592"/>
      <c r="DZ26" s="592"/>
      <c r="EA26" s="592"/>
      <c r="EB26" s="592"/>
      <c r="EC26" s="592"/>
      <c r="ED26" s="592">
        <v>15.3</v>
      </c>
      <c r="EE26" s="592"/>
      <c r="EF26" s="592"/>
      <c r="EG26" s="592"/>
      <c r="EH26" s="592"/>
      <c r="EI26" s="592"/>
      <c r="EJ26" s="592"/>
      <c r="EK26" s="592"/>
      <c r="EL26" s="592"/>
      <c r="EM26" s="592"/>
      <c r="EN26" s="592"/>
      <c r="EO26" s="592"/>
      <c r="EP26" s="592"/>
      <c r="EQ26" s="592"/>
      <c r="ER26" s="592">
        <v>13.299999999999999</v>
      </c>
      <c r="ES26" s="592"/>
      <c r="ET26" s="592"/>
      <c r="EU26" s="592"/>
      <c r="EV26" s="592"/>
      <c r="EW26" s="592"/>
      <c r="EX26" s="592"/>
      <c r="EY26" s="592"/>
      <c r="EZ26" s="592"/>
      <c r="FA26" s="592"/>
      <c r="FB26" s="592"/>
      <c r="FC26" s="592"/>
      <c r="FD26" s="592"/>
      <c r="FE26" s="592"/>
    </row>
    <row r="27" spans="1:161" x14ac:dyDescent="0.25">
      <c r="A27" s="595" t="s">
        <v>114</v>
      </c>
      <c r="B27" s="596"/>
      <c r="C27" s="596"/>
      <c r="D27" s="596"/>
      <c r="E27" s="596"/>
      <c r="F27" s="596"/>
      <c r="G27" s="596"/>
      <c r="H27" s="596"/>
      <c r="I27" s="596"/>
      <c r="J27" s="596"/>
      <c r="K27" s="596"/>
      <c r="L27" s="596"/>
      <c r="M27" s="596"/>
      <c r="N27" s="596"/>
      <c r="O27" s="596"/>
      <c r="P27" s="596"/>
      <c r="Q27" s="596"/>
      <c r="R27" s="596"/>
      <c r="S27" s="596"/>
      <c r="T27" s="596"/>
      <c r="U27" s="596"/>
      <c r="V27" s="596"/>
      <c r="W27" s="596"/>
      <c r="X27" s="596"/>
      <c r="Y27" s="597"/>
      <c r="Z27" s="594" t="s">
        <v>495</v>
      </c>
      <c r="AA27" s="594"/>
      <c r="AB27" s="594"/>
      <c r="AC27" s="594"/>
      <c r="AD27" s="594"/>
      <c r="AE27" s="594"/>
      <c r="AF27" s="594"/>
      <c r="AG27" s="594"/>
      <c r="AH27" s="594"/>
      <c r="AI27" s="594"/>
      <c r="AJ27" s="594"/>
      <c r="AK27" s="594"/>
      <c r="AL27" s="594"/>
      <c r="AM27" s="594"/>
      <c r="AN27" s="594"/>
      <c r="AO27" s="594"/>
      <c r="AP27" s="594"/>
      <c r="AQ27" s="594"/>
      <c r="AR27" s="594"/>
      <c r="AS27" s="594"/>
      <c r="AT27" s="594"/>
      <c r="AU27" s="594"/>
      <c r="AV27" s="594"/>
      <c r="AW27" s="594"/>
      <c r="AX27" s="594"/>
      <c r="AY27" s="598"/>
      <c r="AZ27" s="599"/>
      <c r="BA27" s="599"/>
      <c r="BB27" s="599"/>
      <c r="BC27" s="599"/>
      <c r="BD27" s="599"/>
      <c r="BE27" s="599"/>
      <c r="BF27" s="599"/>
      <c r="BG27" s="599"/>
      <c r="BH27" s="599"/>
      <c r="BI27" s="599"/>
      <c r="BJ27" s="599"/>
      <c r="BK27" s="599"/>
      <c r="BL27" s="599"/>
      <c r="BM27" s="599"/>
      <c r="BN27" s="599"/>
      <c r="BO27" s="599"/>
      <c r="BP27" s="599"/>
      <c r="BQ27" s="599"/>
      <c r="BR27" s="599"/>
      <c r="BS27" s="599"/>
      <c r="BT27" s="599"/>
      <c r="BU27" s="599"/>
      <c r="BV27" s="599"/>
      <c r="BW27" s="599"/>
      <c r="BX27" s="599"/>
      <c r="BY27" s="599"/>
      <c r="BZ27" s="599"/>
      <c r="CA27" s="599"/>
      <c r="CB27" s="600"/>
      <c r="CC27" s="594" t="s">
        <v>478</v>
      </c>
      <c r="CD27" s="594"/>
      <c r="CE27" s="594"/>
      <c r="CF27" s="594"/>
      <c r="CG27" s="594"/>
      <c r="CH27" s="594"/>
      <c r="CI27" s="594"/>
      <c r="CJ27" s="594"/>
      <c r="CK27" s="594"/>
      <c r="CL27" s="594"/>
      <c r="CM27" s="594"/>
      <c r="CN27" s="594"/>
      <c r="CO27" s="594"/>
      <c r="CP27" s="594"/>
      <c r="CQ27" s="594"/>
      <c r="CR27" s="594"/>
      <c r="CS27" s="594"/>
      <c r="CT27" s="594"/>
      <c r="CU27" s="594"/>
      <c r="CV27" s="594"/>
      <c r="CW27" s="594"/>
      <c r="CX27" s="594"/>
      <c r="CY27" s="594"/>
      <c r="CZ27" s="594"/>
      <c r="DA27" s="594"/>
      <c r="DB27" s="592">
        <v>3.28051877569863</v>
      </c>
      <c r="DC27" s="592"/>
      <c r="DD27" s="592"/>
      <c r="DE27" s="592"/>
      <c r="DF27" s="592"/>
      <c r="DG27" s="592"/>
      <c r="DH27" s="592"/>
      <c r="DI27" s="592"/>
      <c r="DJ27" s="592"/>
      <c r="DK27" s="592"/>
      <c r="DL27" s="592"/>
      <c r="DM27" s="592"/>
      <c r="DN27" s="592"/>
      <c r="DO27" s="592"/>
      <c r="DP27" s="592">
        <v>4.3093640205863997</v>
      </c>
      <c r="DQ27" s="592"/>
      <c r="DR27" s="592"/>
      <c r="DS27" s="592"/>
      <c r="DT27" s="592"/>
      <c r="DU27" s="592"/>
      <c r="DV27" s="592"/>
      <c r="DW27" s="592"/>
      <c r="DX27" s="592"/>
      <c r="DY27" s="592"/>
      <c r="DZ27" s="592"/>
      <c r="EA27" s="592"/>
      <c r="EB27" s="592"/>
      <c r="EC27" s="592"/>
      <c r="ED27" s="592">
        <v>4.7535360087190801</v>
      </c>
      <c r="EE27" s="592"/>
      <c r="EF27" s="592"/>
      <c r="EG27" s="592"/>
      <c r="EH27" s="592"/>
      <c r="EI27" s="592"/>
      <c r="EJ27" s="592"/>
      <c r="EK27" s="592"/>
      <c r="EL27" s="592"/>
      <c r="EM27" s="592"/>
      <c r="EN27" s="592"/>
      <c r="EO27" s="592"/>
      <c r="EP27" s="592"/>
      <c r="EQ27" s="592"/>
      <c r="ER27" s="592">
        <v>4.7165007655888003</v>
      </c>
      <c r="ES27" s="592"/>
      <c r="ET27" s="592"/>
      <c r="EU27" s="592"/>
      <c r="EV27" s="592"/>
      <c r="EW27" s="592"/>
      <c r="EX27" s="592"/>
      <c r="EY27" s="592"/>
      <c r="EZ27" s="592"/>
      <c r="FA27" s="592"/>
      <c r="FB27" s="592"/>
      <c r="FC27" s="592"/>
      <c r="FD27" s="592"/>
      <c r="FE27" s="592"/>
    </row>
    <row r="28" spans="1:161" ht="39" customHeight="1" x14ac:dyDescent="0.25">
      <c r="A28" s="598"/>
      <c r="B28" s="599"/>
      <c r="C28" s="599"/>
      <c r="D28" s="599"/>
      <c r="E28" s="599"/>
      <c r="F28" s="599"/>
      <c r="G28" s="599"/>
      <c r="H28" s="599"/>
      <c r="I28" s="599"/>
      <c r="J28" s="599"/>
      <c r="K28" s="599"/>
      <c r="L28" s="599"/>
      <c r="M28" s="599"/>
      <c r="N28" s="599"/>
      <c r="O28" s="599"/>
      <c r="P28" s="599"/>
      <c r="Q28" s="599"/>
      <c r="R28" s="599"/>
      <c r="S28" s="599"/>
      <c r="T28" s="599"/>
      <c r="U28" s="599"/>
      <c r="V28" s="599"/>
      <c r="W28" s="599"/>
      <c r="X28" s="599"/>
      <c r="Y28" s="600"/>
      <c r="Z28" s="594" t="s">
        <v>496</v>
      </c>
      <c r="AA28" s="594"/>
      <c r="AB28" s="594"/>
      <c r="AC28" s="594"/>
      <c r="AD28" s="594"/>
      <c r="AE28" s="594"/>
      <c r="AF28" s="594"/>
      <c r="AG28" s="594"/>
      <c r="AH28" s="594"/>
      <c r="AI28" s="594"/>
      <c r="AJ28" s="594"/>
      <c r="AK28" s="594"/>
      <c r="AL28" s="594"/>
      <c r="AM28" s="594"/>
      <c r="AN28" s="594"/>
      <c r="AO28" s="594"/>
      <c r="AP28" s="594"/>
      <c r="AQ28" s="594"/>
      <c r="AR28" s="594"/>
      <c r="AS28" s="594"/>
      <c r="AT28" s="594"/>
      <c r="AU28" s="594"/>
      <c r="AV28" s="594"/>
      <c r="AW28" s="594"/>
      <c r="AX28" s="594"/>
      <c r="AY28" s="598"/>
      <c r="AZ28" s="599"/>
      <c r="BA28" s="599"/>
      <c r="BB28" s="599"/>
      <c r="BC28" s="599"/>
      <c r="BD28" s="599"/>
      <c r="BE28" s="599"/>
      <c r="BF28" s="599"/>
      <c r="BG28" s="599"/>
      <c r="BH28" s="599"/>
      <c r="BI28" s="599"/>
      <c r="BJ28" s="599"/>
      <c r="BK28" s="599"/>
      <c r="BL28" s="599"/>
      <c r="BM28" s="599"/>
      <c r="BN28" s="599"/>
      <c r="BO28" s="599"/>
      <c r="BP28" s="599"/>
      <c r="BQ28" s="599"/>
      <c r="BR28" s="599"/>
      <c r="BS28" s="599"/>
      <c r="BT28" s="599"/>
      <c r="BU28" s="599"/>
      <c r="BV28" s="599"/>
      <c r="BW28" s="599"/>
      <c r="BX28" s="599"/>
      <c r="BY28" s="599"/>
      <c r="BZ28" s="599"/>
      <c r="CA28" s="599"/>
      <c r="CB28" s="600"/>
      <c r="CC28" s="594" t="s">
        <v>476</v>
      </c>
      <c r="CD28" s="594"/>
      <c r="CE28" s="594"/>
      <c r="CF28" s="594"/>
      <c r="CG28" s="594"/>
      <c r="CH28" s="594"/>
      <c r="CI28" s="594"/>
      <c r="CJ28" s="594"/>
      <c r="CK28" s="594"/>
      <c r="CL28" s="594"/>
      <c r="CM28" s="594"/>
      <c r="CN28" s="594"/>
      <c r="CO28" s="594"/>
      <c r="CP28" s="594"/>
      <c r="CQ28" s="594"/>
      <c r="CR28" s="594"/>
      <c r="CS28" s="594"/>
      <c r="CT28" s="594"/>
      <c r="CU28" s="594"/>
      <c r="CV28" s="594"/>
      <c r="CW28" s="594"/>
      <c r="CX28" s="594"/>
      <c r="CY28" s="594"/>
      <c r="CZ28" s="594"/>
      <c r="DA28" s="594"/>
      <c r="DB28" s="592">
        <v>0.33059999999999995</v>
      </c>
      <c r="DC28" s="592"/>
      <c r="DD28" s="592"/>
      <c r="DE28" s="592"/>
      <c r="DF28" s="592"/>
      <c r="DG28" s="592"/>
      <c r="DH28" s="592"/>
      <c r="DI28" s="592"/>
      <c r="DJ28" s="592"/>
      <c r="DK28" s="592"/>
      <c r="DL28" s="592"/>
      <c r="DM28" s="592"/>
      <c r="DN28" s="592"/>
      <c r="DO28" s="592"/>
      <c r="DP28" s="592">
        <v>0.41699999999999998</v>
      </c>
      <c r="DQ28" s="592"/>
      <c r="DR28" s="592"/>
      <c r="DS28" s="592"/>
      <c r="DT28" s="592"/>
      <c r="DU28" s="592"/>
      <c r="DV28" s="592"/>
      <c r="DW28" s="592"/>
      <c r="DX28" s="592"/>
      <c r="DY28" s="592"/>
      <c r="DZ28" s="592"/>
      <c r="EA28" s="592"/>
      <c r="EB28" s="592"/>
      <c r="EC28" s="592"/>
      <c r="ED28" s="592">
        <v>0.39629999999999993</v>
      </c>
      <c r="EE28" s="592"/>
      <c r="EF28" s="592"/>
      <c r="EG28" s="592"/>
      <c r="EH28" s="592"/>
      <c r="EI28" s="592"/>
      <c r="EJ28" s="592"/>
      <c r="EK28" s="592"/>
      <c r="EL28" s="592"/>
      <c r="EM28" s="592"/>
      <c r="EN28" s="592"/>
      <c r="EO28" s="592"/>
      <c r="EP28" s="592"/>
      <c r="EQ28" s="592"/>
      <c r="ER28" s="592">
        <v>0.35399999999999998</v>
      </c>
      <c r="ES28" s="592"/>
      <c r="ET28" s="592"/>
      <c r="EU28" s="592"/>
      <c r="EV28" s="592"/>
      <c r="EW28" s="592"/>
      <c r="EX28" s="592"/>
      <c r="EY28" s="592"/>
      <c r="EZ28" s="592"/>
      <c r="FA28" s="592"/>
      <c r="FB28" s="592"/>
      <c r="FC28" s="592"/>
      <c r="FD28" s="592"/>
      <c r="FE28" s="592"/>
    </row>
    <row r="29" spans="1:161" x14ac:dyDescent="0.25">
      <c r="A29" s="601"/>
      <c r="B29" s="602"/>
      <c r="C29" s="602"/>
      <c r="D29" s="602"/>
      <c r="E29" s="602"/>
      <c r="F29" s="602"/>
      <c r="G29" s="602"/>
      <c r="H29" s="602"/>
      <c r="I29" s="602"/>
      <c r="J29" s="602"/>
      <c r="K29" s="602"/>
      <c r="L29" s="602"/>
      <c r="M29" s="602"/>
      <c r="N29" s="602"/>
      <c r="O29" s="602"/>
      <c r="P29" s="602"/>
      <c r="Q29" s="602"/>
      <c r="R29" s="602"/>
      <c r="S29" s="602"/>
      <c r="T29" s="602"/>
      <c r="U29" s="602"/>
      <c r="V29" s="602"/>
      <c r="W29" s="602"/>
      <c r="X29" s="602"/>
      <c r="Y29" s="603"/>
      <c r="Z29" s="594" t="s">
        <v>565</v>
      </c>
      <c r="AA29" s="594"/>
      <c r="AB29" s="594"/>
      <c r="AC29" s="594"/>
      <c r="AD29" s="594"/>
      <c r="AE29" s="594"/>
      <c r="AF29" s="594"/>
      <c r="AG29" s="594"/>
      <c r="AH29" s="594"/>
      <c r="AI29" s="594"/>
      <c r="AJ29" s="594"/>
      <c r="AK29" s="594"/>
      <c r="AL29" s="594"/>
      <c r="AM29" s="594"/>
      <c r="AN29" s="594"/>
      <c r="AO29" s="594"/>
      <c r="AP29" s="594"/>
      <c r="AQ29" s="594"/>
      <c r="AR29" s="594"/>
      <c r="AS29" s="594"/>
      <c r="AT29" s="594"/>
      <c r="AU29" s="594"/>
      <c r="AV29" s="594"/>
      <c r="AW29" s="594"/>
      <c r="AX29" s="594"/>
      <c r="AY29" s="601"/>
      <c r="AZ29" s="602"/>
      <c r="BA29" s="602"/>
      <c r="BB29" s="602"/>
      <c r="BC29" s="602"/>
      <c r="BD29" s="602"/>
      <c r="BE29" s="602"/>
      <c r="BF29" s="602"/>
      <c r="BG29" s="602"/>
      <c r="BH29" s="602"/>
      <c r="BI29" s="602"/>
      <c r="BJ29" s="602"/>
      <c r="BK29" s="602"/>
      <c r="BL29" s="602"/>
      <c r="BM29" s="602"/>
      <c r="BN29" s="602"/>
      <c r="BO29" s="602"/>
      <c r="BP29" s="602"/>
      <c r="BQ29" s="602"/>
      <c r="BR29" s="602"/>
      <c r="BS29" s="602"/>
      <c r="BT29" s="602"/>
      <c r="BU29" s="602"/>
      <c r="BV29" s="602"/>
      <c r="BW29" s="602"/>
      <c r="BX29" s="602"/>
      <c r="BY29" s="602"/>
      <c r="BZ29" s="602"/>
      <c r="CA29" s="602"/>
      <c r="CB29" s="603"/>
      <c r="CC29" s="594" t="s">
        <v>497</v>
      </c>
      <c r="CD29" s="594"/>
      <c r="CE29" s="594"/>
      <c r="CF29" s="594"/>
      <c r="CG29" s="594"/>
      <c r="CH29" s="594"/>
      <c r="CI29" s="594"/>
      <c r="CJ29" s="594"/>
      <c r="CK29" s="594"/>
      <c r="CL29" s="594"/>
      <c r="CM29" s="594"/>
      <c r="CN29" s="594"/>
      <c r="CO29" s="594"/>
      <c r="CP29" s="594"/>
      <c r="CQ29" s="594"/>
      <c r="CR29" s="594"/>
      <c r="CS29" s="594"/>
      <c r="CT29" s="594"/>
      <c r="CU29" s="594"/>
      <c r="CV29" s="594"/>
      <c r="CW29" s="594"/>
      <c r="CX29" s="594"/>
      <c r="CY29" s="594"/>
      <c r="CZ29" s="594"/>
      <c r="DA29" s="594"/>
      <c r="DB29" s="592">
        <v>-2.6</v>
      </c>
      <c r="DC29" s="592"/>
      <c r="DD29" s="592"/>
      <c r="DE29" s="592"/>
      <c r="DF29" s="592"/>
      <c r="DG29" s="592"/>
      <c r="DH29" s="592"/>
      <c r="DI29" s="592"/>
      <c r="DJ29" s="592"/>
      <c r="DK29" s="592"/>
      <c r="DL29" s="592"/>
      <c r="DM29" s="592"/>
      <c r="DN29" s="592"/>
      <c r="DO29" s="592"/>
      <c r="DP29" s="592">
        <v>4.0999999999999996</v>
      </c>
      <c r="DQ29" s="592"/>
      <c r="DR29" s="592"/>
      <c r="DS29" s="592"/>
      <c r="DT29" s="592"/>
      <c r="DU29" s="592"/>
      <c r="DV29" s="592"/>
      <c r="DW29" s="592"/>
      <c r="DX29" s="592"/>
      <c r="DY29" s="592"/>
      <c r="DZ29" s="592"/>
      <c r="EA29" s="592"/>
      <c r="EB29" s="592"/>
      <c r="EC29" s="592"/>
      <c r="ED29" s="592">
        <v>1.6</v>
      </c>
      <c r="EE29" s="592"/>
      <c r="EF29" s="592"/>
      <c r="EG29" s="592"/>
      <c r="EH29" s="592"/>
      <c r="EI29" s="592"/>
      <c r="EJ29" s="592"/>
      <c r="EK29" s="592"/>
      <c r="EL29" s="592"/>
      <c r="EM29" s="592"/>
      <c r="EN29" s="592"/>
      <c r="EO29" s="592"/>
      <c r="EP29" s="592"/>
      <c r="EQ29" s="592"/>
      <c r="ER29" s="592">
        <v>9.9999999999999978E-2</v>
      </c>
      <c r="ES29" s="592"/>
      <c r="ET29" s="592"/>
      <c r="EU29" s="592"/>
      <c r="EV29" s="592"/>
      <c r="EW29" s="592"/>
      <c r="EX29" s="592"/>
      <c r="EY29" s="592"/>
      <c r="EZ29" s="592"/>
      <c r="FA29" s="592"/>
      <c r="FB29" s="592"/>
      <c r="FC29" s="592"/>
      <c r="FD29" s="592"/>
      <c r="FE29" s="592"/>
    </row>
    <row r="30" spans="1:161" x14ac:dyDescent="0.25">
      <c r="A30" s="604" t="s">
        <v>498</v>
      </c>
      <c r="B30" s="605"/>
      <c r="C30" s="605"/>
      <c r="D30" s="605"/>
      <c r="E30" s="605"/>
      <c r="F30" s="605"/>
      <c r="G30" s="605"/>
      <c r="H30" s="605"/>
      <c r="I30" s="605"/>
      <c r="J30" s="605"/>
      <c r="K30" s="605"/>
      <c r="L30" s="605"/>
      <c r="M30" s="605"/>
      <c r="N30" s="605"/>
      <c r="O30" s="605"/>
      <c r="P30" s="605"/>
      <c r="Q30" s="605"/>
      <c r="R30" s="605"/>
      <c r="S30" s="605"/>
      <c r="T30" s="605"/>
      <c r="U30" s="605"/>
      <c r="V30" s="605"/>
      <c r="W30" s="605"/>
      <c r="X30" s="605"/>
      <c r="Y30" s="605"/>
      <c r="Z30" s="605"/>
      <c r="AA30" s="605"/>
      <c r="AB30" s="605"/>
      <c r="AC30" s="605"/>
      <c r="AD30" s="605"/>
      <c r="AE30" s="605"/>
      <c r="AF30" s="605"/>
      <c r="AG30" s="605"/>
      <c r="AH30" s="605"/>
      <c r="AI30" s="605"/>
      <c r="AJ30" s="605"/>
      <c r="AK30" s="605"/>
      <c r="AL30" s="605"/>
      <c r="AM30" s="605"/>
      <c r="AN30" s="605"/>
      <c r="AO30" s="605"/>
      <c r="AP30" s="605"/>
      <c r="AQ30" s="605"/>
      <c r="AR30" s="605"/>
      <c r="AS30" s="605"/>
      <c r="AT30" s="605"/>
      <c r="AU30" s="605"/>
      <c r="AV30" s="605"/>
      <c r="AW30" s="605"/>
      <c r="AX30" s="605"/>
      <c r="AY30" s="605"/>
      <c r="AZ30" s="605"/>
      <c r="BA30" s="605"/>
      <c r="BB30" s="605"/>
      <c r="BC30" s="605"/>
      <c r="BD30" s="605"/>
      <c r="BE30" s="605"/>
      <c r="BF30" s="605"/>
      <c r="BG30" s="605"/>
      <c r="BH30" s="605"/>
      <c r="BI30" s="605"/>
      <c r="BJ30" s="605"/>
      <c r="BK30" s="605"/>
      <c r="BL30" s="605"/>
      <c r="BM30" s="605"/>
      <c r="BN30" s="605"/>
      <c r="BO30" s="605"/>
      <c r="BP30" s="605"/>
      <c r="BQ30" s="605"/>
      <c r="BR30" s="605"/>
      <c r="BS30" s="605"/>
      <c r="BT30" s="605"/>
      <c r="BU30" s="605"/>
      <c r="BV30" s="605"/>
      <c r="BW30" s="605"/>
      <c r="BX30" s="605"/>
      <c r="BY30" s="605"/>
      <c r="BZ30" s="605"/>
      <c r="CA30" s="605"/>
      <c r="CB30" s="605"/>
      <c r="CC30" s="605"/>
      <c r="CD30" s="605"/>
      <c r="CE30" s="605"/>
      <c r="CF30" s="605"/>
      <c r="CG30" s="605"/>
      <c r="CH30" s="605"/>
      <c r="CI30" s="605"/>
      <c r="CJ30" s="605"/>
      <c r="CK30" s="605"/>
      <c r="CL30" s="605"/>
      <c r="CM30" s="605"/>
      <c r="CN30" s="605"/>
      <c r="CO30" s="605"/>
      <c r="CP30" s="605"/>
      <c r="CQ30" s="605"/>
      <c r="CR30" s="605"/>
      <c r="CS30" s="605"/>
      <c r="CT30" s="605"/>
      <c r="CU30" s="605"/>
      <c r="CV30" s="605"/>
      <c r="CW30" s="605"/>
      <c r="CX30" s="605"/>
      <c r="CY30" s="605"/>
      <c r="CZ30" s="605"/>
      <c r="DA30" s="606"/>
      <c r="DB30" s="589">
        <f>DB28+DB24+DB25+DB26</f>
        <v>17.751899999999999</v>
      </c>
      <c r="DC30" s="590"/>
      <c r="DD30" s="590"/>
      <c r="DE30" s="590"/>
      <c r="DF30" s="590"/>
      <c r="DG30" s="590"/>
      <c r="DH30" s="590"/>
      <c r="DI30" s="590"/>
      <c r="DJ30" s="590"/>
      <c r="DK30" s="590"/>
      <c r="DL30" s="590"/>
      <c r="DM30" s="590"/>
      <c r="DN30" s="590"/>
      <c r="DO30" s="591"/>
      <c r="DP30" s="589">
        <f>DP28+DP24+DP25+DP26</f>
        <v>33.699600000000004</v>
      </c>
      <c r="DQ30" s="590"/>
      <c r="DR30" s="590"/>
      <c r="DS30" s="590"/>
      <c r="DT30" s="590"/>
      <c r="DU30" s="590"/>
      <c r="DV30" s="590"/>
      <c r="DW30" s="590"/>
      <c r="DX30" s="590"/>
      <c r="DY30" s="590"/>
      <c r="DZ30" s="590"/>
      <c r="EA30" s="590"/>
      <c r="EB30" s="590"/>
      <c r="EC30" s="591"/>
      <c r="ED30" s="589">
        <f>ED28+ED24+ED25+ED26</f>
        <v>31.121700000000001</v>
      </c>
      <c r="EE30" s="590"/>
      <c r="EF30" s="590"/>
      <c r="EG30" s="590"/>
      <c r="EH30" s="590"/>
      <c r="EI30" s="590"/>
      <c r="EJ30" s="590"/>
      <c r="EK30" s="590"/>
      <c r="EL30" s="590"/>
      <c r="EM30" s="590"/>
      <c r="EN30" s="590"/>
      <c r="EO30" s="590"/>
      <c r="EP30" s="590"/>
      <c r="EQ30" s="591"/>
      <c r="ER30" s="589">
        <f>ER28+ER24+ER25+ER26</f>
        <v>27.819899999999997</v>
      </c>
      <c r="ES30" s="590"/>
      <c r="ET30" s="590"/>
      <c r="EU30" s="590"/>
      <c r="EV30" s="590"/>
      <c r="EW30" s="590"/>
      <c r="EX30" s="590"/>
      <c r="EY30" s="590"/>
      <c r="EZ30" s="590"/>
      <c r="FA30" s="590"/>
      <c r="FB30" s="590"/>
      <c r="FC30" s="590"/>
      <c r="FD30" s="590"/>
      <c r="FE30" s="591"/>
    </row>
    <row r="31" spans="1:161" x14ac:dyDescent="0.25">
      <c r="A31" s="604" t="s">
        <v>499</v>
      </c>
      <c r="B31" s="605"/>
      <c r="C31" s="605"/>
      <c r="D31" s="605"/>
      <c r="E31" s="605"/>
      <c r="F31" s="605"/>
      <c r="G31" s="605"/>
      <c r="H31" s="605"/>
      <c r="I31" s="605"/>
      <c r="J31" s="605"/>
      <c r="K31" s="605"/>
      <c r="L31" s="605"/>
      <c r="M31" s="605"/>
      <c r="N31" s="605"/>
      <c r="O31" s="605"/>
      <c r="P31" s="605"/>
      <c r="Q31" s="605"/>
      <c r="R31" s="605"/>
      <c r="S31" s="605"/>
      <c r="T31" s="605"/>
      <c r="U31" s="605"/>
      <c r="V31" s="605"/>
      <c r="W31" s="605"/>
      <c r="X31" s="605"/>
      <c r="Y31" s="605"/>
      <c r="Z31" s="605"/>
      <c r="AA31" s="605"/>
      <c r="AB31" s="605"/>
      <c r="AC31" s="605"/>
      <c r="AD31" s="605"/>
      <c r="AE31" s="605"/>
      <c r="AF31" s="605"/>
      <c r="AG31" s="605"/>
      <c r="AH31" s="605"/>
      <c r="AI31" s="605"/>
      <c r="AJ31" s="605"/>
      <c r="AK31" s="605"/>
      <c r="AL31" s="605"/>
      <c r="AM31" s="605"/>
      <c r="AN31" s="605"/>
      <c r="AO31" s="605"/>
      <c r="AP31" s="605"/>
      <c r="AQ31" s="605"/>
      <c r="AR31" s="605"/>
      <c r="AS31" s="605"/>
      <c r="AT31" s="605"/>
      <c r="AU31" s="605"/>
      <c r="AV31" s="605"/>
      <c r="AW31" s="605"/>
      <c r="AX31" s="605"/>
      <c r="AY31" s="605"/>
      <c r="AZ31" s="605"/>
      <c r="BA31" s="605"/>
      <c r="BB31" s="605"/>
      <c r="BC31" s="605"/>
      <c r="BD31" s="605"/>
      <c r="BE31" s="605"/>
      <c r="BF31" s="605"/>
      <c r="BG31" s="605"/>
      <c r="BH31" s="605"/>
      <c r="BI31" s="605"/>
      <c r="BJ31" s="605"/>
      <c r="BK31" s="605"/>
      <c r="BL31" s="605"/>
      <c r="BM31" s="605"/>
      <c r="BN31" s="605"/>
      <c r="BO31" s="605"/>
      <c r="BP31" s="605"/>
      <c r="BQ31" s="605"/>
      <c r="BR31" s="605"/>
      <c r="BS31" s="605"/>
      <c r="BT31" s="605"/>
      <c r="BU31" s="605"/>
      <c r="BV31" s="605"/>
      <c r="BW31" s="605"/>
      <c r="BX31" s="605"/>
      <c r="BY31" s="605"/>
      <c r="BZ31" s="605"/>
      <c r="CA31" s="605"/>
      <c r="CB31" s="605"/>
      <c r="CC31" s="605"/>
      <c r="CD31" s="605"/>
      <c r="CE31" s="605"/>
      <c r="CF31" s="605"/>
      <c r="CG31" s="605"/>
      <c r="CH31" s="605"/>
      <c r="CI31" s="605"/>
      <c r="CJ31" s="605"/>
      <c r="CK31" s="605"/>
      <c r="CL31" s="605"/>
      <c r="CM31" s="605"/>
      <c r="CN31" s="605"/>
      <c r="CO31" s="605"/>
      <c r="CP31" s="605"/>
      <c r="CQ31" s="605"/>
      <c r="CR31" s="605"/>
      <c r="CS31" s="605"/>
      <c r="CT31" s="605"/>
      <c r="CU31" s="605"/>
      <c r="CV31" s="605"/>
      <c r="CW31" s="605"/>
      <c r="CX31" s="605"/>
      <c r="CY31" s="605"/>
      <c r="CZ31" s="605"/>
      <c r="DA31" s="606"/>
      <c r="DB31" s="589">
        <f>DB24+DB25+DB26</f>
        <v>17.421299999999999</v>
      </c>
      <c r="DC31" s="590"/>
      <c r="DD31" s="590"/>
      <c r="DE31" s="590"/>
      <c r="DF31" s="590"/>
      <c r="DG31" s="590"/>
      <c r="DH31" s="590"/>
      <c r="DI31" s="590"/>
      <c r="DJ31" s="590"/>
      <c r="DK31" s="590"/>
      <c r="DL31" s="590"/>
      <c r="DM31" s="590"/>
      <c r="DN31" s="590"/>
      <c r="DO31" s="591"/>
      <c r="DP31" s="589">
        <f>DP24+DP25+DP26</f>
        <v>33.282600000000002</v>
      </c>
      <c r="DQ31" s="590"/>
      <c r="DR31" s="590"/>
      <c r="DS31" s="590"/>
      <c r="DT31" s="590"/>
      <c r="DU31" s="590"/>
      <c r="DV31" s="590"/>
      <c r="DW31" s="590"/>
      <c r="DX31" s="590"/>
      <c r="DY31" s="590"/>
      <c r="DZ31" s="590"/>
      <c r="EA31" s="590"/>
      <c r="EB31" s="590"/>
      <c r="EC31" s="591"/>
      <c r="ED31" s="589">
        <f>ED24+ED25+ED26</f>
        <v>30.7254</v>
      </c>
      <c r="EE31" s="590"/>
      <c r="EF31" s="590"/>
      <c r="EG31" s="590"/>
      <c r="EH31" s="590"/>
      <c r="EI31" s="590"/>
      <c r="EJ31" s="590"/>
      <c r="EK31" s="590"/>
      <c r="EL31" s="590"/>
      <c r="EM31" s="590"/>
      <c r="EN31" s="590"/>
      <c r="EO31" s="590"/>
      <c r="EP31" s="590"/>
      <c r="EQ31" s="591"/>
      <c r="ER31" s="589">
        <f>ER24+ER25+ER26</f>
        <v>27.465899999999998</v>
      </c>
      <c r="ES31" s="590"/>
      <c r="ET31" s="590"/>
      <c r="EU31" s="590"/>
      <c r="EV31" s="590"/>
      <c r="EW31" s="590"/>
      <c r="EX31" s="590"/>
      <c r="EY31" s="590"/>
      <c r="EZ31" s="590"/>
      <c r="FA31" s="590"/>
      <c r="FB31" s="590"/>
      <c r="FC31" s="590"/>
      <c r="FD31" s="590"/>
      <c r="FE31" s="591"/>
    </row>
    <row r="32" spans="1:161" x14ac:dyDescent="0.25">
      <c r="A32" s="614" t="s">
        <v>500</v>
      </c>
      <c r="B32" s="615"/>
      <c r="C32" s="615"/>
      <c r="D32" s="615"/>
      <c r="E32" s="615"/>
      <c r="F32" s="615"/>
      <c r="G32" s="615"/>
      <c r="H32" s="615"/>
      <c r="I32" s="615"/>
      <c r="J32" s="615"/>
      <c r="K32" s="615"/>
      <c r="L32" s="615"/>
      <c r="M32" s="615"/>
      <c r="N32" s="615"/>
      <c r="O32" s="615"/>
      <c r="P32" s="615"/>
      <c r="Q32" s="615"/>
      <c r="R32" s="615"/>
      <c r="S32" s="615"/>
      <c r="T32" s="615"/>
      <c r="U32" s="615"/>
      <c r="V32" s="615"/>
      <c r="W32" s="615"/>
      <c r="X32" s="615"/>
      <c r="Y32" s="615"/>
      <c r="Z32" s="615"/>
      <c r="AA32" s="615"/>
      <c r="AB32" s="615"/>
      <c r="AC32" s="615"/>
      <c r="AD32" s="615"/>
      <c r="AE32" s="615"/>
      <c r="AF32" s="615"/>
      <c r="AG32" s="615"/>
      <c r="AH32" s="615"/>
      <c r="AI32" s="615"/>
      <c r="AJ32" s="615"/>
      <c r="AK32" s="615"/>
      <c r="AL32" s="615"/>
      <c r="AM32" s="615"/>
      <c r="AN32" s="615"/>
      <c r="AO32" s="615"/>
      <c r="AP32" s="615"/>
      <c r="AQ32" s="615"/>
      <c r="AR32" s="615"/>
      <c r="AS32" s="615"/>
      <c r="AT32" s="615"/>
      <c r="AU32" s="615"/>
      <c r="AV32" s="615"/>
      <c r="AW32" s="615"/>
      <c r="AX32" s="615"/>
      <c r="AY32" s="615"/>
      <c r="AZ32" s="615"/>
      <c r="BA32" s="615"/>
      <c r="BB32" s="615"/>
      <c r="BC32" s="615"/>
      <c r="BD32" s="615"/>
      <c r="BE32" s="615"/>
      <c r="BF32" s="615"/>
      <c r="BG32" s="615"/>
      <c r="BH32" s="615"/>
      <c r="BI32" s="615"/>
      <c r="BJ32" s="615"/>
      <c r="BK32" s="615"/>
      <c r="BL32" s="615"/>
      <c r="BM32" s="615"/>
      <c r="BN32" s="615"/>
      <c r="BO32" s="615"/>
      <c r="BP32" s="615"/>
      <c r="BQ32" s="615"/>
      <c r="BR32" s="615"/>
      <c r="BS32" s="615"/>
      <c r="BT32" s="615"/>
      <c r="BU32" s="615"/>
      <c r="BV32" s="615"/>
      <c r="BW32" s="615"/>
      <c r="BX32" s="615"/>
      <c r="BY32" s="615"/>
      <c r="BZ32" s="615"/>
      <c r="CA32" s="615"/>
      <c r="CB32" s="615"/>
      <c r="CC32" s="615"/>
      <c r="CD32" s="615"/>
      <c r="CE32" s="615"/>
      <c r="CF32" s="615"/>
      <c r="CG32" s="615"/>
      <c r="CH32" s="615"/>
      <c r="CI32" s="615"/>
      <c r="CJ32" s="615"/>
      <c r="CK32" s="615"/>
      <c r="CL32" s="615"/>
      <c r="CM32" s="615"/>
      <c r="CN32" s="615"/>
      <c r="CO32" s="615"/>
      <c r="CP32" s="615"/>
      <c r="CQ32" s="615"/>
      <c r="CR32" s="615"/>
      <c r="CS32" s="615"/>
      <c r="CT32" s="615"/>
      <c r="CU32" s="615"/>
      <c r="CV32" s="615"/>
      <c r="CW32" s="615"/>
      <c r="CX32" s="615"/>
      <c r="CY32" s="615"/>
      <c r="CZ32" s="615"/>
      <c r="DA32" s="616"/>
      <c r="DB32" s="589">
        <f>DB23</f>
        <v>7.2</v>
      </c>
      <c r="DC32" s="590"/>
      <c r="DD32" s="590"/>
      <c r="DE32" s="590"/>
      <c r="DF32" s="590"/>
      <c r="DG32" s="590"/>
      <c r="DH32" s="590"/>
      <c r="DI32" s="590"/>
      <c r="DJ32" s="590"/>
      <c r="DK32" s="590"/>
      <c r="DL32" s="590"/>
      <c r="DM32" s="590"/>
      <c r="DN32" s="590"/>
      <c r="DO32" s="591"/>
      <c r="DP32" s="589">
        <f>DP23</f>
        <v>10.7</v>
      </c>
      <c r="DQ32" s="590"/>
      <c r="DR32" s="590"/>
      <c r="DS32" s="590"/>
      <c r="DT32" s="590"/>
      <c r="DU32" s="590"/>
      <c r="DV32" s="590"/>
      <c r="DW32" s="590"/>
      <c r="DX32" s="590"/>
      <c r="DY32" s="590"/>
      <c r="DZ32" s="590"/>
      <c r="EA32" s="590"/>
      <c r="EB32" s="590"/>
      <c r="EC32" s="591"/>
      <c r="ED32" s="589">
        <f>ED23</f>
        <v>9.6999999999999993</v>
      </c>
      <c r="EE32" s="590"/>
      <c r="EF32" s="590"/>
      <c r="EG32" s="590"/>
      <c r="EH32" s="590"/>
      <c r="EI32" s="590"/>
      <c r="EJ32" s="590"/>
      <c r="EK32" s="590"/>
      <c r="EL32" s="590"/>
      <c r="EM32" s="590"/>
      <c r="EN32" s="590"/>
      <c r="EO32" s="590"/>
      <c r="EP32" s="590"/>
      <c r="EQ32" s="591"/>
      <c r="ER32" s="589">
        <f>ER23</f>
        <v>10.3</v>
      </c>
      <c r="ES32" s="590"/>
      <c r="ET32" s="590"/>
      <c r="EU32" s="590"/>
      <c r="EV32" s="590"/>
      <c r="EW32" s="590"/>
      <c r="EX32" s="590"/>
      <c r="EY32" s="590"/>
      <c r="EZ32" s="590"/>
      <c r="FA32" s="590"/>
      <c r="FB32" s="590"/>
      <c r="FC32" s="590"/>
      <c r="FD32" s="590"/>
      <c r="FE32" s="591"/>
    </row>
    <row r="33" spans="1:161" ht="15.75" customHeight="1" x14ac:dyDescent="0.25">
      <c r="A33" s="617" t="s">
        <v>482</v>
      </c>
      <c r="B33" s="617"/>
      <c r="C33" s="617"/>
      <c r="D33" s="617"/>
      <c r="E33" s="617"/>
      <c r="F33" s="617"/>
      <c r="G33" s="617"/>
      <c r="H33" s="617"/>
      <c r="I33" s="617"/>
      <c r="J33" s="617"/>
      <c r="K33" s="617"/>
      <c r="L33" s="617"/>
      <c r="M33" s="617"/>
      <c r="N33" s="617"/>
      <c r="O33" s="617"/>
      <c r="P33" s="617"/>
      <c r="Q33" s="617"/>
      <c r="R33" s="617"/>
      <c r="S33" s="617"/>
      <c r="T33" s="617"/>
      <c r="U33" s="617"/>
      <c r="V33" s="617"/>
      <c r="W33" s="617"/>
      <c r="X33" s="617"/>
      <c r="Y33" s="617"/>
      <c r="Z33" s="617"/>
      <c r="AA33" s="617"/>
      <c r="AB33" s="617"/>
      <c r="AC33" s="617"/>
      <c r="AD33" s="617"/>
      <c r="AE33" s="617"/>
      <c r="AF33" s="617"/>
      <c r="AG33" s="617"/>
      <c r="AH33" s="617"/>
      <c r="AI33" s="617"/>
      <c r="AJ33" s="617"/>
      <c r="AK33" s="617"/>
      <c r="AL33" s="617"/>
      <c r="AM33" s="617"/>
      <c r="AN33" s="617"/>
      <c r="AO33" s="617"/>
      <c r="AP33" s="617"/>
      <c r="AQ33" s="617"/>
      <c r="AR33" s="617"/>
      <c r="AS33" s="617"/>
      <c r="AT33" s="617"/>
      <c r="AU33" s="617"/>
      <c r="AV33" s="617"/>
      <c r="AW33" s="617"/>
      <c r="AX33" s="617"/>
      <c r="AY33" s="617"/>
      <c r="AZ33" s="617"/>
      <c r="BA33" s="617"/>
      <c r="BB33" s="617"/>
      <c r="BC33" s="617"/>
      <c r="BD33" s="617"/>
      <c r="BE33" s="617"/>
      <c r="BF33" s="617"/>
      <c r="BG33" s="617"/>
      <c r="BH33" s="617"/>
      <c r="BI33" s="617"/>
      <c r="BJ33" s="617"/>
      <c r="BK33" s="617"/>
      <c r="BL33" s="617"/>
      <c r="BM33" s="617"/>
      <c r="BN33" s="617"/>
      <c r="BO33" s="617"/>
      <c r="BP33" s="617"/>
      <c r="BQ33" s="617"/>
      <c r="BR33" s="617"/>
      <c r="BS33" s="617"/>
      <c r="BT33" s="617"/>
      <c r="BU33" s="617"/>
      <c r="BV33" s="617"/>
      <c r="BW33" s="617"/>
      <c r="BX33" s="617"/>
      <c r="BY33" s="617"/>
      <c r="BZ33" s="617"/>
      <c r="CA33" s="617"/>
      <c r="CB33" s="617"/>
      <c r="CC33" s="617"/>
      <c r="CD33" s="617"/>
      <c r="CE33" s="617"/>
      <c r="CF33" s="617"/>
      <c r="CG33" s="617"/>
      <c r="CH33" s="617"/>
      <c r="CI33" s="617"/>
      <c r="CJ33" s="617"/>
      <c r="CK33" s="617"/>
      <c r="CL33" s="617"/>
      <c r="CM33" s="617"/>
      <c r="CN33" s="617"/>
      <c r="CO33" s="617"/>
      <c r="CP33" s="617"/>
      <c r="CQ33" s="617"/>
      <c r="CR33" s="617"/>
      <c r="CS33" s="617"/>
      <c r="CT33" s="617"/>
      <c r="CU33" s="617"/>
      <c r="CV33" s="617"/>
      <c r="CW33" s="617"/>
      <c r="CX33" s="617"/>
      <c r="CY33" s="617"/>
      <c r="CZ33" s="617"/>
      <c r="DA33" s="617"/>
      <c r="DB33" s="617"/>
      <c r="DC33" s="617"/>
      <c r="DD33" s="617"/>
      <c r="DE33" s="617"/>
      <c r="DF33" s="617"/>
      <c r="DG33" s="617"/>
      <c r="DH33" s="617"/>
      <c r="DI33" s="617"/>
      <c r="DJ33" s="617"/>
      <c r="DK33" s="617"/>
      <c r="DL33" s="617"/>
      <c r="DM33" s="617"/>
      <c r="DN33" s="617"/>
      <c r="DO33" s="617"/>
      <c r="DP33" s="617"/>
      <c r="DQ33" s="617"/>
      <c r="DR33" s="617"/>
      <c r="DS33" s="617"/>
      <c r="DT33" s="617"/>
      <c r="DU33" s="617"/>
      <c r="DV33" s="617"/>
      <c r="DW33" s="617"/>
      <c r="DX33" s="617"/>
      <c r="DY33" s="617"/>
      <c r="DZ33" s="617"/>
      <c r="EA33" s="617"/>
      <c r="EB33" s="617"/>
      <c r="EC33" s="617"/>
      <c r="ED33" s="617"/>
      <c r="EE33" s="617"/>
      <c r="EF33" s="617"/>
      <c r="EG33" s="617"/>
      <c r="EH33" s="617"/>
      <c r="EI33" s="617"/>
      <c r="EJ33" s="617"/>
      <c r="EK33" s="617"/>
      <c r="EL33" s="617"/>
      <c r="EM33" s="617"/>
      <c r="EN33" s="617"/>
      <c r="EO33" s="617"/>
      <c r="EP33" s="617"/>
      <c r="EQ33" s="617"/>
      <c r="ER33" s="617"/>
      <c r="ES33" s="617"/>
      <c r="ET33" s="617"/>
      <c r="EU33" s="617"/>
      <c r="EV33" s="617"/>
      <c r="EW33" s="617"/>
      <c r="EX33" s="617"/>
      <c r="EY33" s="617"/>
      <c r="EZ33" s="617"/>
      <c r="FA33" s="617"/>
      <c r="FB33" s="617"/>
      <c r="FC33" s="617"/>
      <c r="FD33" s="617"/>
      <c r="FE33" s="617"/>
    </row>
    <row r="34" spans="1:161" x14ac:dyDescent="0.25">
      <c r="A34" s="618"/>
      <c r="B34" s="618"/>
      <c r="C34" s="618"/>
      <c r="D34" s="618"/>
      <c r="E34" s="618"/>
      <c r="F34" s="618"/>
      <c r="G34" s="618"/>
      <c r="H34" s="618"/>
      <c r="I34" s="618"/>
      <c r="J34" s="618"/>
      <c r="K34" s="618"/>
      <c r="L34" s="618"/>
      <c r="M34" s="618"/>
      <c r="N34" s="618"/>
      <c r="O34" s="618"/>
      <c r="P34" s="618"/>
      <c r="Q34" s="618"/>
      <c r="R34" s="618"/>
      <c r="S34" s="618"/>
      <c r="T34" s="618"/>
      <c r="U34" s="618"/>
      <c r="V34" s="618"/>
      <c r="W34" s="618"/>
      <c r="X34" s="618"/>
      <c r="Y34" s="618"/>
      <c r="Z34" s="618"/>
      <c r="AA34" s="618"/>
      <c r="AB34" s="618"/>
      <c r="AC34" s="618"/>
      <c r="AD34" s="618"/>
      <c r="AE34" s="618"/>
      <c r="AF34" s="618"/>
      <c r="AG34" s="618"/>
      <c r="AH34" s="618"/>
      <c r="AI34" s="618"/>
      <c r="AJ34" s="618"/>
      <c r="AK34" s="618"/>
      <c r="AL34" s="618"/>
      <c r="AM34" s="618"/>
      <c r="AN34" s="618"/>
      <c r="AO34" s="618"/>
      <c r="AP34" s="618"/>
      <c r="AQ34" s="618"/>
      <c r="AR34" s="618"/>
      <c r="AS34" s="618"/>
      <c r="AT34" s="618"/>
      <c r="AU34" s="618"/>
      <c r="AV34" s="618"/>
      <c r="AW34" s="618"/>
      <c r="AX34" s="618"/>
      <c r="AY34" s="618"/>
      <c r="AZ34" s="618"/>
      <c r="BA34" s="618"/>
      <c r="BB34" s="618"/>
      <c r="BC34" s="618"/>
      <c r="BD34" s="618"/>
      <c r="BE34" s="618"/>
      <c r="BF34" s="618"/>
      <c r="BG34" s="618"/>
      <c r="BH34" s="618"/>
      <c r="BI34" s="618"/>
      <c r="BJ34" s="618"/>
      <c r="BK34" s="618"/>
      <c r="BL34" s="618"/>
      <c r="BM34" s="618"/>
      <c r="BN34" s="618"/>
      <c r="BO34" s="618"/>
      <c r="BP34" s="618"/>
      <c r="BQ34" s="618"/>
      <c r="BR34" s="618"/>
      <c r="BS34" s="618"/>
      <c r="BT34" s="618"/>
      <c r="BU34" s="618"/>
      <c r="BV34" s="618"/>
      <c r="BW34" s="618"/>
      <c r="BX34" s="618"/>
      <c r="BY34" s="618"/>
      <c r="BZ34" s="618"/>
      <c r="CA34" s="618"/>
      <c r="CB34" s="618"/>
      <c r="CC34" s="618"/>
      <c r="CD34" s="618"/>
      <c r="CE34" s="618"/>
      <c r="CF34" s="618"/>
      <c r="CG34" s="618"/>
      <c r="CH34" s="618"/>
      <c r="CI34" s="618"/>
      <c r="CJ34" s="618"/>
      <c r="CK34" s="618"/>
      <c r="CL34" s="618"/>
      <c r="CM34" s="618"/>
      <c r="CN34" s="618"/>
      <c r="CO34" s="618"/>
      <c r="CP34" s="618"/>
      <c r="CQ34" s="618"/>
      <c r="CR34" s="618"/>
      <c r="CS34" s="618"/>
      <c r="CT34" s="618"/>
      <c r="CU34" s="618"/>
      <c r="CV34" s="618"/>
      <c r="CW34" s="618"/>
      <c r="CX34" s="618"/>
      <c r="CY34" s="618"/>
      <c r="CZ34" s="618"/>
      <c r="DA34" s="618"/>
      <c r="DB34" s="618"/>
      <c r="DC34" s="618"/>
      <c r="DD34" s="618"/>
      <c r="DE34" s="618"/>
      <c r="DF34" s="618"/>
      <c r="DG34" s="618"/>
      <c r="DH34" s="618"/>
      <c r="DI34" s="618"/>
      <c r="DJ34" s="618"/>
      <c r="DK34" s="618"/>
      <c r="DL34" s="618"/>
      <c r="DM34" s="618"/>
      <c r="DN34" s="618"/>
      <c r="DO34" s="618"/>
      <c r="DP34" s="618"/>
      <c r="DQ34" s="618"/>
      <c r="DR34" s="618"/>
      <c r="DS34" s="618"/>
      <c r="DT34" s="618"/>
      <c r="DU34" s="618"/>
      <c r="DV34" s="618"/>
      <c r="DW34" s="618"/>
      <c r="DX34" s="618"/>
      <c r="DY34" s="618"/>
      <c r="DZ34" s="618"/>
      <c r="EA34" s="618"/>
      <c r="EB34" s="618"/>
      <c r="EC34" s="618"/>
      <c r="ED34" s="618"/>
      <c r="EE34" s="618"/>
      <c r="EF34" s="618"/>
      <c r="EG34" s="618"/>
      <c r="EH34" s="618"/>
      <c r="EI34" s="618"/>
      <c r="EJ34" s="618"/>
      <c r="EK34" s="618"/>
      <c r="EL34" s="618"/>
      <c r="EM34" s="618"/>
      <c r="EN34" s="618"/>
      <c r="EO34" s="618"/>
      <c r="EP34" s="618"/>
      <c r="EQ34" s="618"/>
      <c r="ER34" s="618"/>
      <c r="ES34" s="618"/>
      <c r="ET34" s="618"/>
      <c r="EU34" s="618"/>
      <c r="EV34" s="618"/>
      <c r="EW34" s="618"/>
      <c r="EX34" s="618"/>
      <c r="EY34" s="618"/>
      <c r="EZ34" s="618"/>
      <c r="FA34" s="618"/>
      <c r="FB34" s="618"/>
      <c r="FC34" s="618"/>
      <c r="FD34" s="618"/>
      <c r="FE34" s="618"/>
    </row>
    <row r="35" spans="1:161" x14ac:dyDescent="0.25">
      <c r="A35" s="618"/>
      <c r="B35" s="618"/>
      <c r="C35" s="618"/>
      <c r="D35" s="618"/>
      <c r="E35" s="618"/>
      <c r="F35" s="618"/>
      <c r="G35" s="618"/>
      <c r="H35" s="618"/>
      <c r="I35" s="618"/>
      <c r="J35" s="618"/>
      <c r="K35" s="618"/>
      <c r="L35" s="618"/>
      <c r="M35" s="618"/>
      <c r="N35" s="618"/>
      <c r="O35" s="618"/>
      <c r="P35" s="618"/>
      <c r="Q35" s="618"/>
      <c r="R35" s="618"/>
      <c r="S35" s="618"/>
      <c r="T35" s="618"/>
      <c r="U35" s="618"/>
      <c r="V35" s="618"/>
      <c r="W35" s="618"/>
      <c r="X35" s="618"/>
      <c r="Y35" s="618"/>
      <c r="Z35" s="618"/>
      <c r="AA35" s="618"/>
      <c r="AB35" s="618"/>
      <c r="AC35" s="618"/>
      <c r="AD35" s="618"/>
      <c r="AE35" s="618"/>
      <c r="AF35" s="618"/>
      <c r="AG35" s="618"/>
      <c r="AH35" s="618"/>
      <c r="AI35" s="618"/>
      <c r="AJ35" s="618"/>
      <c r="AK35" s="618"/>
      <c r="AL35" s="618"/>
      <c r="AM35" s="618"/>
      <c r="AN35" s="618"/>
      <c r="AO35" s="618"/>
      <c r="AP35" s="618"/>
      <c r="AQ35" s="618"/>
      <c r="AR35" s="618"/>
      <c r="AS35" s="618"/>
      <c r="AT35" s="618"/>
      <c r="AU35" s="618"/>
      <c r="AV35" s="618"/>
      <c r="AW35" s="618"/>
      <c r="AX35" s="618"/>
      <c r="AY35" s="618"/>
      <c r="AZ35" s="618"/>
      <c r="BA35" s="618"/>
      <c r="BB35" s="618"/>
      <c r="BC35" s="618"/>
      <c r="BD35" s="618"/>
      <c r="BE35" s="618"/>
      <c r="BF35" s="618"/>
      <c r="BG35" s="618"/>
      <c r="BH35" s="618"/>
      <c r="BI35" s="618"/>
      <c r="BJ35" s="618"/>
      <c r="BK35" s="618"/>
      <c r="BL35" s="618"/>
      <c r="BM35" s="618"/>
      <c r="BN35" s="618"/>
      <c r="BO35" s="618"/>
      <c r="BP35" s="618"/>
      <c r="BQ35" s="618"/>
      <c r="BR35" s="618"/>
      <c r="BS35" s="618"/>
      <c r="BT35" s="618"/>
      <c r="BU35" s="618"/>
      <c r="BV35" s="618"/>
      <c r="BW35" s="618"/>
      <c r="BX35" s="618"/>
      <c r="BY35" s="618"/>
      <c r="BZ35" s="618"/>
      <c r="CA35" s="618"/>
      <c r="CB35" s="618"/>
      <c r="CC35" s="618"/>
      <c r="CD35" s="618"/>
      <c r="CE35" s="618"/>
      <c r="CF35" s="618"/>
      <c r="CG35" s="618"/>
      <c r="CH35" s="618"/>
      <c r="CI35" s="618"/>
      <c r="CJ35" s="618"/>
      <c r="CK35" s="618"/>
      <c r="CL35" s="618"/>
      <c r="CM35" s="618"/>
      <c r="CN35" s="618"/>
      <c r="CO35" s="618"/>
      <c r="CP35" s="618"/>
      <c r="CQ35" s="618"/>
      <c r="CR35" s="618"/>
      <c r="CS35" s="618"/>
      <c r="CT35" s="618"/>
      <c r="CU35" s="618"/>
      <c r="CV35" s="618"/>
      <c r="CW35" s="618"/>
      <c r="CX35" s="618"/>
      <c r="CY35" s="618"/>
      <c r="CZ35" s="618"/>
      <c r="DA35" s="618"/>
      <c r="DB35" s="618"/>
      <c r="DC35" s="618"/>
      <c r="DD35" s="618"/>
      <c r="DE35" s="618"/>
      <c r="DF35" s="618"/>
      <c r="DG35" s="618"/>
      <c r="DH35" s="618"/>
      <c r="DI35" s="618"/>
      <c r="DJ35" s="618"/>
      <c r="DK35" s="618"/>
      <c r="DL35" s="618"/>
      <c r="DM35" s="618"/>
      <c r="DN35" s="618"/>
      <c r="DO35" s="618"/>
      <c r="DP35" s="618"/>
      <c r="DQ35" s="618"/>
      <c r="DR35" s="618"/>
      <c r="DS35" s="618"/>
      <c r="DT35" s="618"/>
      <c r="DU35" s="618"/>
      <c r="DV35" s="618"/>
      <c r="DW35" s="618"/>
      <c r="DX35" s="618"/>
      <c r="DY35" s="618"/>
      <c r="DZ35" s="618"/>
      <c r="EA35" s="618"/>
      <c r="EB35" s="618"/>
      <c r="EC35" s="618"/>
      <c r="ED35" s="618"/>
      <c r="EE35" s="618"/>
      <c r="EF35" s="618"/>
      <c r="EG35" s="618"/>
      <c r="EH35" s="618"/>
      <c r="EI35" s="618"/>
      <c r="EJ35" s="618"/>
      <c r="EK35" s="618"/>
      <c r="EL35" s="618"/>
      <c r="EM35" s="618"/>
      <c r="EN35" s="618"/>
      <c r="EO35" s="618"/>
      <c r="EP35" s="618"/>
      <c r="EQ35" s="618"/>
      <c r="ER35" s="618"/>
      <c r="ES35" s="618"/>
      <c r="ET35" s="618"/>
      <c r="EU35" s="618"/>
      <c r="EV35" s="618"/>
      <c r="EW35" s="618"/>
      <c r="EX35" s="618"/>
      <c r="EY35" s="618"/>
      <c r="EZ35" s="618"/>
      <c r="FA35" s="618"/>
      <c r="FB35" s="618"/>
      <c r="FC35" s="618"/>
      <c r="FD35" s="618"/>
      <c r="FE35" s="618"/>
    </row>
    <row r="36" spans="1:161" x14ac:dyDescent="0.25">
      <c r="B36" s="452"/>
      <c r="C36" s="452"/>
      <c r="D36" s="452"/>
      <c r="E36" s="452"/>
      <c r="F36" s="452"/>
      <c r="G36" s="452"/>
      <c r="H36" s="452"/>
      <c r="I36" s="452"/>
      <c r="J36" s="452"/>
      <c r="K36" s="452"/>
      <c r="L36" s="452"/>
      <c r="M36" s="452"/>
      <c r="N36" s="452"/>
      <c r="O36" s="452"/>
      <c r="P36" s="452"/>
      <c r="Q36" s="452"/>
      <c r="R36" s="452"/>
      <c r="S36" s="452"/>
      <c r="T36" s="452"/>
      <c r="U36" s="452"/>
      <c r="V36" s="452"/>
      <c r="W36" s="452"/>
      <c r="X36" s="452"/>
      <c r="Y36" s="452"/>
      <c r="Z36" s="382"/>
      <c r="AA36" s="382"/>
      <c r="AB36" s="382"/>
      <c r="AC36" s="382"/>
      <c r="AD36" s="382"/>
      <c r="AE36" s="382"/>
      <c r="AF36" s="382"/>
      <c r="AG36" s="382"/>
      <c r="AH36" s="382"/>
      <c r="AI36" s="382"/>
      <c r="AJ36" s="382"/>
      <c r="AK36" s="382"/>
      <c r="AL36" s="382"/>
      <c r="AM36" s="382"/>
      <c r="AN36" s="382"/>
      <c r="AO36" s="382"/>
      <c r="AP36" s="382"/>
      <c r="AQ36" s="382"/>
      <c r="AR36" s="382"/>
      <c r="AS36" s="382"/>
      <c r="AT36" s="382"/>
      <c r="AU36" s="382"/>
      <c r="AV36" s="382"/>
      <c r="AW36" s="382"/>
      <c r="AX36" s="382"/>
      <c r="AY36" s="452"/>
      <c r="AZ36" s="452"/>
      <c r="BA36" s="452"/>
      <c r="BB36" s="452"/>
      <c r="BC36" s="452"/>
      <c r="BD36" s="452"/>
      <c r="BE36" s="452"/>
      <c r="BF36" s="452"/>
      <c r="BG36" s="452"/>
      <c r="BH36" s="452"/>
      <c r="BI36" s="452"/>
      <c r="BJ36" s="452"/>
      <c r="BK36" s="452"/>
      <c r="BL36" s="452"/>
      <c r="BM36" s="452"/>
      <c r="BN36" s="452"/>
      <c r="BO36" s="452"/>
      <c r="BP36" s="452"/>
      <c r="BQ36" s="452"/>
      <c r="BR36" s="452"/>
      <c r="BS36" s="452"/>
      <c r="BT36" s="452"/>
      <c r="BU36" s="452"/>
      <c r="BV36" s="452"/>
      <c r="BW36" s="452"/>
      <c r="BX36" s="452"/>
      <c r="BY36" s="452"/>
      <c r="BZ36" s="452"/>
      <c r="CA36" s="452"/>
      <c r="CB36" s="452"/>
      <c r="CC36" s="452"/>
      <c r="CD36" s="452"/>
      <c r="CE36" s="452"/>
      <c r="CF36" s="452"/>
      <c r="CG36" s="452"/>
      <c r="CH36" s="452"/>
      <c r="CI36" s="452"/>
      <c r="CJ36" s="452"/>
      <c r="CK36" s="452"/>
      <c r="CL36" s="452"/>
      <c r="CM36" s="452"/>
      <c r="CN36" s="452"/>
      <c r="CO36" s="452"/>
      <c r="CP36" s="452"/>
      <c r="CQ36" s="452"/>
      <c r="CR36" s="452"/>
      <c r="CS36" s="452"/>
      <c r="CT36" s="452"/>
      <c r="CU36" s="452"/>
      <c r="CV36" s="452"/>
      <c r="CW36" s="452"/>
      <c r="CX36" s="452"/>
      <c r="CY36" s="452"/>
      <c r="CZ36" s="452"/>
      <c r="DA36" s="452"/>
      <c r="DB36" s="453"/>
      <c r="DC36" s="453"/>
      <c r="DD36" s="453"/>
      <c r="DE36" s="453"/>
      <c r="DF36" s="453"/>
      <c r="DG36" s="453"/>
      <c r="DH36" s="453"/>
      <c r="DI36" s="453"/>
      <c r="DJ36" s="453"/>
      <c r="DK36" s="453"/>
      <c r="DL36" s="453"/>
      <c r="DM36" s="453"/>
      <c r="DN36" s="453"/>
      <c r="DO36" s="453"/>
      <c r="DP36" s="453"/>
      <c r="DQ36" s="453"/>
      <c r="DR36" s="453"/>
      <c r="DS36" s="453"/>
      <c r="DT36" s="453"/>
      <c r="DU36" s="453"/>
      <c r="DV36" s="453"/>
      <c r="DW36" s="453"/>
      <c r="DX36" s="453"/>
      <c r="DY36" s="453"/>
      <c r="DZ36" s="453"/>
      <c r="EA36" s="453"/>
      <c r="EB36" s="453"/>
      <c r="EC36" s="453"/>
      <c r="ED36" s="453"/>
      <c r="EE36" s="453"/>
      <c r="EF36" s="453"/>
      <c r="EG36" s="453"/>
      <c r="EH36" s="453"/>
      <c r="EI36" s="453"/>
      <c r="EJ36" s="453"/>
      <c r="EK36" s="453"/>
      <c r="EL36" s="453"/>
      <c r="EM36" s="453"/>
      <c r="EN36" s="453"/>
      <c r="EO36" s="453"/>
      <c r="EP36" s="453"/>
      <c r="EQ36" s="453"/>
    </row>
    <row r="37" spans="1:161" ht="15.75" customHeight="1" x14ac:dyDescent="0.25">
      <c r="A37" s="619" t="s">
        <v>483</v>
      </c>
      <c r="B37" s="619"/>
      <c r="C37" s="619"/>
      <c r="D37" s="619"/>
      <c r="E37" s="619"/>
      <c r="F37" s="619"/>
      <c r="G37" s="619"/>
      <c r="H37" s="619"/>
      <c r="I37" s="619"/>
      <c r="J37" s="619"/>
      <c r="K37" s="619"/>
      <c r="L37" s="619"/>
      <c r="M37" s="619"/>
      <c r="N37" s="619"/>
      <c r="O37" s="619"/>
      <c r="P37" s="619"/>
      <c r="Q37" s="619"/>
      <c r="R37" s="619"/>
      <c r="S37" s="619"/>
      <c r="T37" s="619"/>
      <c r="U37" s="619"/>
      <c r="V37" s="619"/>
      <c r="W37" s="619"/>
      <c r="X37" s="619"/>
      <c r="Y37" s="619"/>
      <c r="Z37" s="619"/>
      <c r="AA37" s="619"/>
      <c r="AB37" s="619"/>
      <c r="AC37" s="619"/>
      <c r="AD37" s="619"/>
      <c r="AE37" s="619"/>
      <c r="AF37" s="619"/>
      <c r="AG37" s="619"/>
      <c r="AH37" s="619"/>
      <c r="AI37" s="619"/>
      <c r="AJ37" s="619"/>
      <c r="AK37" s="619"/>
      <c r="AL37" s="619"/>
      <c r="AM37" s="619"/>
      <c r="AN37" s="619"/>
      <c r="AO37" s="619"/>
      <c r="AP37" s="619"/>
      <c r="AQ37" s="619"/>
      <c r="AR37" s="619"/>
      <c r="AS37" s="619"/>
      <c r="AT37" s="619"/>
      <c r="AU37" s="619"/>
      <c r="AV37" s="619"/>
      <c r="AW37" s="619"/>
      <c r="AX37" s="619"/>
      <c r="AY37" s="619"/>
      <c r="AZ37" s="619"/>
      <c r="BA37" s="619"/>
      <c r="BB37" s="619"/>
      <c r="BC37" s="619"/>
      <c r="BD37" s="619"/>
      <c r="BE37" s="619"/>
      <c r="BF37" s="619"/>
      <c r="BG37" s="619"/>
      <c r="BH37" s="619"/>
      <c r="BI37" s="619"/>
      <c r="BJ37" s="619"/>
      <c r="BK37" s="619"/>
      <c r="BL37" s="619"/>
      <c r="BM37" s="619"/>
      <c r="BN37" s="619"/>
      <c r="BO37" s="619"/>
      <c r="BP37" s="619"/>
      <c r="BQ37" s="619"/>
      <c r="BR37" s="619"/>
      <c r="BS37" s="619"/>
      <c r="BT37" s="619"/>
      <c r="BU37" s="619"/>
      <c r="BV37" s="619"/>
      <c r="BW37" s="619"/>
      <c r="BX37" s="619"/>
      <c r="BY37" s="619"/>
      <c r="BZ37" s="619"/>
      <c r="CA37" s="619"/>
      <c r="CB37" s="619"/>
      <c r="CC37" s="619"/>
      <c r="CD37" s="619"/>
      <c r="CE37" s="619"/>
      <c r="CF37" s="619"/>
      <c r="CG37" s="619"/>
      <c r="CH37" s="619"/>
      <c r="CI37" s="619"/>
      <c r="CJ37" s="619"/>
      <c r="CK37" s="619"/>
      <c r="CL37" s="619"/>
      <c r="CM37" s="619"/>
      <c r="CN37" s="619"/>
      <c r="CO37" s="619"/>
      <c r="CP37" s="619"/>
      <c r="CQ37" s="619"/>
      <c r="CR37" s="619"/>
      <c r="CS37" s="619"/>
      <c r="CT37" s="619"/>
      <c r="CU37" s="619"/>
      <c r="CV37" s="619"/>
      <c r="CW37" s="619"/>
      <c r="CX37" s="619"/>
      <c r="CY37" s="619"/>
      <c r="CZ37" s="619"/>
      <c r="DA37" s="619"/>
      <c r="DB37" s="619"/>
      <c r="DC37" s="619"/>
      <c r="DD37" s="619"/>
      <c r="DE37" s="619"/>
      <c r="DF37" s="619"/>
      <c r="DG37" s="619"/>
      <c r="DH37" s="619"/>
      <c r="DI37" s="619"/>
      <c r="DJ37" s="619"/>
      <c r="DK37" s="619"/>
      <c r="DL37" s="619"/>
      <c r="DM37" s="619"/>
      <c r="DN37" s="619"/>
      <c r="DO37" s="619"/>
      <c r="DP37" s="619"/>
      <c r="DQ37" s="619"/>
      <c r="DR37" s="619"/>
      <c r="DS37" s="619"/>
      <c r="DT37" s="619"/>
      <c r="DU37" s="619"/>
      <c r="DV37" s="619"/>
      <c r="DW37" s="619"/>
      <c r="DX37" s="619"/>
      <c r="DY37" s="619"/>
      <c r="DZ37" s="619"/>
      <c r="EA37" s="619"/>
      <c r="EB37" s="619"/>
      <c r="EC37" s="619"/>
      <c r="ED37" s="619"/>
      <c r="EE37" s="619"/>
      <c r="EF37" s="619"/>
      <c r="EG37" s="619"/>
      <c r="EH37" s="619"/>
      <c r="EI37" s="619"/>
      <c r="EJ37" s="619"/>
      <c r="EK37" s="619"/>
      <c r="EL37" s="619"/>
      <c r="EM37" s="619"/>
      <c r="EN37" s="619"/>
      <c r="EO37" s="619"/>
      <c r="EP37" s="619"/>
      <c r="EQ37" s="619"/>
      <c r="ER37" s="619"/>
      <c r="ES37" s="619"/>
      <c r="ET37" s="619"/>
      <c r="EU37" s="619"/>
      <c r="EV37" s="619"/>
      <c r="EW37" s="619"/>
      <c r="EX37" s="619"/>
      <c r="EY37" s="619"/>
      <c r="EZ37" s="619"/>
      <c r="FA37" s="619"/>
      <c r="FB37" s="619"/>
      <c r="FC37" s="619"/>
      <c r="FD37" s="619"/>
      <c r="FE37" s="619"/>
    </row>
    <row r="38" spans="1:161" x14ac:dyDescent="0.25">
      <c r="A38" s="619"/>
      <c r="B38" s="619"/>
      <c r="C38" s="619"/>
      <c r="D38" s="619"/>
      <c r="E38" s="619"/>
      <c r="F38" s="619"/>
      <c r="G38" s="619"/>
      <c r="H38" s="619"/>
      <c r="I38" s="619"/>
      <c r="J38" s="619"/>
      <c r="K38" s="619"/>
      <c r="L38" s="619"/>
      <c r="M38" s="619"/>
      <c r="N38" s="619"/>
      <c r="O38" s="619"/>
      <c r="P38" s="619"/>
      <c r="Q38" s="619"/>
      <c r="R38" s="619"/>
      <c r="S38" s="619"/>
      <c r="T38" s="619"/>
      <c r="U38" s="619"/>
      <c r="V38" s="619"/>
      <c r="W38" s="619"/>
      <c r="X38" s="619"/>
      <c r="Y38" s="619"/>
      <c r="Z38" s="619"/>
      <c r="AA38" s="619"/>
      <c r="AB38" s="619"/>
      <c r="AC38" s="619"/>
      <c r="AD38" s="619"/>
      <c r="AE38" s="619"/>
      <c r="AF38" s="619"/>
      <c r="AG38" s="619"/>
      <c r="AH38" s="619"/>
      <c r="AI38" s="619"/>
      <c r="AJ38" s="619"/>
      <c r="AK38" s="619"/>
      <c r="AL38" s="619"/>
      <c r="AM38" s="619"/>
      <c r="AN38" s="619"/>
      <c r="AO38" s="619"/>
      <c r="AP38" s="619"/>
      <c r="AQ38" s="619"/>
      <c r="AR38" s="619"/>
      <c r="AS38" s="619"/>
      <c r="AT38" s="619"/>
      <c r="AU38" s="619"/>
      <c r="AV38" s="619"/>
      <c r="AW38" s="619"/>
      <c r="AX38" s="619"/>
      <c r="AY38" s="619"/>
      <c r="AZ38" s="619"/>
      <c r="BA38" s="619"/>
      <c r="BB38" s="619"/>
      <c r="BC38" s="619"/>
      <c r="BD38" s="619"/>
      <c r="BE38" s="619"/>
      <c r="BF38" s="619"/>
      <c r="BG38" s="619"/>
      <c r="BH38" s="619"/>
      <c r="BI38" s="619"/>
      <c r="BJ38" s="619"/>
      <c r="BK38" s="619"/>
      <c r="BL38" s="619"/>
      <c r="BM38" s="619"/>
      <c r="BN38" s="619"/>
      <c r="BO38" s="619"/>
      <c r="BP38" s="619"/>
      <c r="BQ38" s="619"/>
      <c r="BR38" s="619"/>
      <c r="BS38" s="619"/>
      <c r="BT38" s="619"/>
      <c r="BU38" s="619"/>
      <c r="BV38" s="619"/>
      <c r="BW38" s="619"/>
      <c r="BX38" s="619"/>
      <c r="BY38" s="619"/>
      <c r="BZ38" s="619"/>
      <c r="CA38" s="619"/>
      <c r="CB38" s="619"/>
      <c r="CC38" s="619"/>
      <c r="CD38" s="619"/>
      <c r="CE38" s="619"/>
      <c r="CF38" s="619"/>
      <c r="CG38" s="619"/>
      <c r="CH38" s="619"/>
      <c r="CI38" s="619"/>
      <c r="CJ38" s="619"/>
      <c r="CK38" s="619"/>
      <c r="CL38" s="619"/>
      <c r="CM38" s="619"/>
      <c r="CN38" s="619"/>
      <c r="CO38" s="619"/>
      <c r="CP38" s="619"/>
      <c r="CQ38" s="619"/>
      <c r="CR38" s="619"/>
      <c r="CS38" s="619"/>
      <c r="CT38" s="619"/>
      <c r="CU38" s="619"/>
      <c r="CV38" s="619"/>
      <c r="CW38" s="619"/>
      <c r="CX38" s="619"/>
      <c r="CY38" s="619"/>
      <c r="CZ38" s="619"/>
      <c r="DA38" s="619"/>
      <c r="DB38" s="619"/>
      <c r="DC38" s="619"/>
      <c r="DD38" s="619"/>
      <c r="DE38" s="619"/>
      <c r="DF38" s="619"/>
      <c r="DG38" s="619"/>
      <c r="DH38" s="619"/>
      <c r="DI38" s="619"/>
      <c r="DJ38" s="619"/>
      <c r="DK38" s="619"/>
      <c r="DL38" s="619"/>
      <c r="DM38" s="619"/>
      <c r="DN38" s="619"/>
      <c r="DO38" s="619"/>
      <c r="DP38" s="619"/>
      <c r="DQ38" s="619"/>
      <c r="DR38" s="619"/>
      <c r="DS38" s="619"/>
      <c r="DT38" s="619"/>
      <c r="DU38" s="619"/>
      <c r="DV38" s="619"/>
      <c r="DW38" s="619"/>
      <c r="DX38" s="619"/>
      <c r="DY38" s="619"/>
      <c r="DZ38" s="619"/>
      <c r="EA38" s="619"/>
      <c r="EB38" s="619"/>
      <c r="EC38" s="619"/>
      <c r="ED38" s="619"/>
      <c r="EE38" s="619"/>
      <c r="EF38" s="619"/>
      <c r="EG38" s="619"/>
      <c r="EH38" s="619"/>
      <c r="EI38" s="619"/>
      <c r="EJ38" s="619"/>
      <c r="EK38" s="619"/>
      <c r="EL38" s="619"/>
      <c r="EM38" s="619"/>
      <c r="EN38" s="619"/>
      <c r="EO38" s="619"/>
      <c r="EP38" s="619"/>
      <c r="EQ38" s="619"/>
      <c r="ER38" s="619"/>
      <c r="ES38" s="619"/>
      <c r="ET38" s="619"/>
      <c r="EU38" s="619"/>
      <c r="EV38" s="619"/>
      <c r="EW38" s="619"/>
      <c r="EX38" s="619"/>
      <c r="EY38" s="619"/>
      <c r="EZ38" s="619"/>
      <c r="FA38" s="619"/>
      <c r="FB38" s="619"/>
      <c r="FC38" s="619"/>
      <c r="FD38" s="619"/>
      <c r="FE38" s="619"/>
    </row>
    <row r="39" spans="1:161" x14ac:dyDescent="0.25">
      <c r="A39" s="619"/>
      <c r="B39" s="619"/>
      <c r="C39" s="619"/>
      <c r="D39" s="619"/>
      <c r="E39" s="619"/>
      <c r="F39" s="619"/>
      <c r="G39" s="619"/>
      <c r="H39" s="619"/>
      <c r="I39" s="619"/>
      <c r="J39" s="619"/>
      <c r="K39" s="619"/>
      <c r="L39" s="619"/>
      <c r="M39" s="619"/>
      <c r="N39" s="619"/>
      <c r="O39" s="619"/>
      <c r="P39" s="619"/>
      <c r="Q39" s="619"/>
      <c r="R39" s="619"/>
      <c r="S39" s="619"/>
      <c r="T39" s="619"/>
      <c r="U39" s="619"/>
      <c r="V39" s="619"/>
      <c r="W39" s="619"/>
      <c r="X39" s="619"/>
      <c r="Y39" s="619"/>
      <c r="Z39" s="619"/>
      <c r="AA39" s="619"/>
      <c r="AB39" s="619"/>
      <c r="AC39" s="619"/>
      <c r="AD39" s="619"/>
      <c r="AE39" s="619"/>
      <c r="AF39" s="619"/>
      <c r="AG39" s="619"/>
      <c r="AH39" s="619"/>
      <c r="AI39" s="619"/>
      <c r="AJ39" s="619"/>
      <c r="AK39" s="619"/>
      <c r="AL39" s="619"/>
      <c r="AM39" s="619"/>
      <c r="AN39" s="619"/>
      <c r="AO39" s="619"/>
      <c r="AP39" s="619"/>
      <c r="AQ39" s="619"/>
      <c r="AR39" s="619"/>
      <c r="AS39" s="619"/>
      <c r="AT39" s="619"/>
      <c r="AU39" s="619"/>
      <c r="AV39" s="619"/>
      <c r="AW39" s="619"/>
      <c r="AX39" s="619"/>
      <c r="AY39" s="619"/>
      <c r="AZ39" s="619"/>
      <c r="BA39" s="619"/>
      <c r="BB39" s="619"/>
      <c r="BC39" s="619"/>
      <c r="BD39" s="619"/>
      <c r="BE39" s="619"/>
      <c r="BF39" s="619"/>
      <c r="BG39" s="619"/>
      <c r="BH39" s="619"/>
      <c r="BI39" s="619"/>
      <c r="BJ39" s="619"/>
      <c r="BK39" s="619"/>
      <c r="BL39" s="619"/>
      <c r="BM39" s="619"/>
      <c r="BN39" s="619"/>
      <c r="BO39" s="619"/>
      <c r="BP39" s="619"/>
      <c r="BQ39" s="619"/>
      <c r="BR39" s="619"/>
      <c r="BS39" s="619"/>
      <c r="BT39" s="619"/>
      <c r="BU39" s="619"/>
      <c r="BV39" s="619"/>
      <c r="BW39" s="619"/>
      <c r="BX39" s="619"/>
      <c r="BY39" s="619"/>
      <c r="BZ39" s="619"/>
      <c r="CA39" s="619"/>
      <c r="CB39" s="619"/>
      <c r="CC39" s="619"/>
      <c r="CD39" s="619"/>
      <c r="CE39" s="619"/>
      <c r="CF39" s="619"/>
      <c r="CG39" s="619"/>
      <c r="CH39" s="619"/>
      <c r="CI39" s="619"/>
      <c r="CJ39" s="619"/>
      <c r="CK39" s="619"/>
      <c r="CL39" s="619"/>
      <c r="CM39" s="619"/>
      <c r="CN39" s="619"/>
      <c r="CO39" s="619"/>
      <c r="CP39" s="619"/>
      <c r="CQ39" s="619"/>
      <c r="CR39" s="619"/>
      <c r="CS39" s="619"/>
      <c r="CT39" s="619"/>
      <c r="CU39" s="619"/>
      <c r="CV39" s="619"/>
      <c r="CW39" s="619"/>
      <c r="CX39" s="619"/>
      <c r="CY39" s="619"/>
      <c r="CZ39" s="619"/>
      <c r="DA39" s="619"/>
      <c r="DB39" s="619"/>
      <c r="DC39" s="619"/>
      <c r="DD39" s="619"/>
      <c r="DE39" s="619"/>
      <c r="DF39" s="619"/>
      <c r="DG39" s="619"/>
      <c r="DH39" s="619"/>
      <c r="DI39" s="619"/>
      <c r="DJ39" s="619"/>
      <c r="DK39" s="619"/>
      <c r="DL39" s="619"/>
      <c r="DM39" s="619"/>
      <c r="DN39" s="619"/>
      <c r="DO39" s="619"/>
      <c r="DP39" s="619"/>
      <c r="DQ39" s="619"/>
      <c r="DR39" s="619"/>
      <c r="DS39" s="619"/>
      <c r="DT39" s="619"/>
      <c r="DU39" s="619"/>
      <c r="DV39" s="619"/>
      <c r="DW39" s="619"/>
      <c r="DX39" s="619"/>
      <c r="DY39" s="619"/>
      <c r="DZ39" s="619"/>
      <c r="EA39" s="619"/>
      <c r="EB39" s="619"/>
      <c r="EC39" s="619"/>
      <c r="ED39" s="619"/>
      <c r="EE39" s="619"/>
      <c r="EF39" s="619"/>
      <c r="EG39" s="619"/>
      <c r="EH39" s="619"/>
      <c r="EI39" s="619"/>
      <c r="EJ39" s="619"/>
      <c r="EK39" s="619"/>
      <c r="EL39" s="619"/>
      <c r="EM39" s="619"/>
      <c r="EN39" s="619"/>
      <c r="EO39" s="619"/>
      <c r="EP39" s="619"/>
      <c r="EQ39" s="619"/>
      <c r="ER39" s="619"/>
      <c r="ES39" s="619"/>
      <c r="ET39" s="619"/>
      <c r="EU39" s="619"/>
      <c r="EV39" s="619"/>
      <c r="EW39" s="619"/>
      <c r="EX39" s="619"/>
      <c r="EY39" s="619"/>
      <c r="EZ39" s="619"/>
      <c r="FA39" s="619"/>
      <c r="FB39" s="619"/>
      <c r="FC39" s="619"/>
      <c r="FD39" s="619"/>
      <c r="FE39" s="619"/>
    </row>
    <row r="40" spans="1:161" x14ac:dyDescent="0.25">
      <c r="B40" s="452"/>
      <c r="C40" s="452"/>
      <c r="D40" s="452"/>
      <c r="E40" s="452"/>
      <c r="F40" s="452"/>
      <c r="G40" s="452"/>
      <c r="H40" s="452"/>
      <c r="I40" s="452"/>
      <c r="J40" s="452"/>
      <c r="K40" s="452"/>
      <c r="L40" s="452"/>
      <c r="M40" s="452"/>
      <c r="N40" s="452"/>
      <c r="O40" s="452"/>
      <c r="P40" s="452"/>
      <c r="Q40" s="452"/>
      <c r="R40" s="452"/>
      <c r="S40" s="452"/>
      <c r="T40" s="452"/>
      <c r="U40" s="452"/>
      <c r="V40" s="452"/>
      <c r="W40" s="452"/>
      <c r="X40" s="452"/>
      <c r="Y40" s="452"/>
      <c r="Z40" s="382"/>
      <c r="AA40" s="382"/>
      <c r="AB40" s="382"/>
      <c r="AC40" s="382"/>
      <c r="AD40" s="382"/>
      <c r="AE40" s="382"/>
      <c r="AF40" s="382"/>
      <c r="AG40" s="382"/>
      <c r="AH40" s="382"/>
      <c r="AI40" s="382"/>
      <c r="AJ40" s="382"/>
      <c r="AK40" s="382"/>
      <c r="AL40" s="382"/>
      <c r="AM40" s="382"/>
      <c r="AN40" s="382"/>
      <c r="AO40" s="382"/>
      <c r="AP40" s="382"/>
      <c r="AQ40" s="382"/>
      <c r="AR40" s="382"/>
      <c r="AS40" s="382"/>
      <c r="AT40" s="382"/>
      <c r="AU40" s="382"/>
      <c r="AV40" s="382"/>
      <c r="AW40" s="382"/>
      <c r="AX40" s="382"/>
      <c r="AY40" s="452"/>
      <c r="AZ40" s="452"/>
      <c r="BA40" s="452"/>
      <c r="BB40" s="452"/>
      <c r="BC40" s="452"/>
      <c r="BD40" s="452"/>
      <c r="BE40" s="452"/>
      <c r="BF40" s="452"/>
      <c r="BG40" s="452"/>
      <c r="BH40" s="452"/>
      <c r="BI40" s="452"/>
      <c r="BJ40" s="452"/>
      <c r="BK40" s="452"/>
      <c r="BL40" s="452"/>
      <c r="BM40" s="452"/>
      <c r="BN40" s="452"/>
      <c r="BO40" s="452"/>
      <c r="BP40" s="452"/>
      <c r="BQ40" s="452"/>
      <c r="BR40" s="452"/>
      <c r="BS40" s="452"/>
      <c r="BT40" s="452"/>
      <c r="BU40" s="452"/>
      <c r="BV40" s="452"/>
      <c r="BW40" s="452"/>
      <c r="BX40" s="452"/>
      <c r="BY40" s="452"/>
      <c r="BZ40" s="452"/>
      <c r="CA40" s="452"/>
      <c r="CB40" s="452"/>
      <c r="CC40" s="452"/>
      <c r="CD40" s="452"/>
      <c r="CE40" s="452"/>
      <c r="CF40" s="452"/>
      <c r="CG40" s="452"/>
      <c r="CH40" s="452"/>
      <c r="CI40" s="452"/>
      <c r="CJ40" s="452"/>
      <c r="CK40" s="452"/>
      <c r="CL40" s="452"/>
      <c r="CM40" s="452"/>
      <c r="CN40" s="452"/>
      <c r="CO40" s="452"/>
      <c r="CP40" s="452"/>
      <c r="CQ40" s="452"/>
      <c r="CR40" s="452"/>
      <c r="CS40" s="452"/>
      <c r="CT40" s="452"/>
      <c r="CU40" s="452"/>
      <c r="CV40" s="452"/>
      <c r="CW40" s="452"/>
      <c r="CX40" s="452"/>
      <c r="CY40" s="452"/>
      <c r="CZ40" s="452"/>
      <c r="DA40" s="452"/>
      <c r="DB40" s="453"/>
      <c r="DC40" s="453"/>
      <c r="DD40" s="453"/>
      <c r="DE40" s="453"/>
      <c r="DF40" s="453"/>
      <c r="DG40" s="453"/>
      <c r="DH40" s="453"/>
      <c r="DI40" s="453"/>
      <c r="DJ40" s="453"/>
      <c r="DK40" s="453"/>
      <c r="DL40" s="453"/>
      <c r="DM40" s="453"/>
      <c r="DN40" s="453"/>
      <c r="DO40" s="453"/>
      <c r="DP40" s="453"/>
      <c r="DQ40" s="453"/>
      <c r="DR40" s="453"/>
      <c r="DS40" s="453"/>
      <c r="DT40" s="453"/>
      <c r="DU40" s="453"/>
      <c r="DV40" s="453"/>
      <c r="DW40" s="453"/>
      <c r="DX40" s="453"/>
      <c r="DY40" s="453"/>
      <c r="DZ40" s="453"/>
      <c r="EA40" s="453"/>
      <c r="EB40" s="453"/>
      <c r="EC40" s="453"/>
      <c r="ED40" s="453"/>
      <c r="EE40" s="453"/>
      <c r="EF40" s="453"/>
      <c r="EG40" s="453"/>
      <c r="EH40" s="453"/>
      <c r="EI40" s="453"/>
      <c r="EJ40" s="453"/>
      <c r="EK40" s="453"/>
      <c r="EL40" s="453"/>
      <c r="EM40" s="453"/>
      <c r="EN40" s="453"/>
      <c r="EO40" s="453"/>
      <c r="EP40" s="453"/>
      <c r="EQ40" s="453"/>
    </row>
    <row r="41" spans="1:161" x14ac:dyDescent="0.25">
      <c r="B41" s="452"/>
      <c r="C41" s="452"/>
      <c r="D41" s="452"/>
      <c r="E41" s="452"/>
      <c r="F41" s="452"/>
      <c r="G41" s="452"/>
      <c r="H41" s="452"/>
      <c r="I41" s="452"/>
      <c r="J41" s="452"/>
      <c r="K41" s="452"/>
      <c r="L41" s="452"/>
      <c r="M41" s="452"/>
      <c r="N41" s="452"/>
      <c r="O41" s="452"/>
      <c r="P41" s="452"/>
      <c r="Q41" s="452"/>
      <c r="R41" s="452"/>
      <c r="S41" s="452"/>
      <c r="T41" s="452"/>
      <c r="U41" s="452"/>
      <c r="V41" s="452"/>
      <c r="W41" s="452"/>
      <c r="X41" s="452"/>
      <c r="Y41" s="452"/>
      <c r="Z41" s="382"/>
      <c r="AA41" s="382"/>
      <c r="AB41" s="382"/>
      <c r="AC41" s="382"/>
      <c r="AD41" s="382"/>
      <c r="AE41" s="382"/>
      <c r="AF41" s="382"/>
      <c r="AG41" s="382"/>
      <c r="AH41" s="382"/>
      <c r="AI41" s="382"/>
      <c r="AJ41" s="382"/>
      <c r="AK41" s="382"/>
      <c r="AL41" s="382"/>
      <c r="AM41" s="382"/>
      <c r="AN41" s="382"/>
      <c r="AO41" s="382"/>
      <c r="AP41" s="382"/>
      <c r="AQ41" s="382"/>
      <c r="AR41" s="382"/>
      <c r="AS41" s="382"/>
      <c r="AT41" s="382"/>
      <c r="AU41" s="382"/>
      <c r="AV41" s="382"/>
      <c r="AW41" s="382"/>
      <c r="AX41" s="382"/>
      <c r="AY41" s="452"/>
      <c r="AZ41" s="452"/>
      <c r="BA41" s="452"/>
      <c r="BB41" s="452"/>
      <c r="BC41" s="452"/>
      <c r="BD41" s="452"/>
      <c r="BE41" s="452"/>
      <c r="BF41" s="452"/>
      <c r="BG41" s="452"/>
      <c r="BH41" s="452"/>
      <c r="BI41" s="452"/>
      <c r="BJ41" s="452"/>
      <c r="BK41" s="452"/>
      <c r="BL41" s="452"/>
      <c r="BM41" s="452"/>
      <c r="BN41" s="452"/>
      <c r="BO41" s="452"/>
      <c r="BP41" s="452"/>
      <c r="BQ41" s="452"/>
      <c r="BR41" s="452"/>
      <c r="BS41" s="452"/>
      <c r="BT41" s="452"/>
      <c r="BU41" s="452"/>
      <c r="BV41" s="452"/>
      <c r="BW41" s="452"/>
      <c r="BX41" s="452"/>
      <c r="BY41" s="452"/>
      <c r="BZ41" s="452"/>
      <c r="CA41" s="452"/>
      <c r="CB41" s="452"/>
      <c r="CC41" s="452"/>
      <c r="CD41" s="452"/>
      <c r="CE41" s="452"/>
      <c r="CF41" s="452"/>
      <c r="CG41" s="452"/>
      <c r="CH41" s="452"/>
      <c r="CI41" s="452"/>
      <c r="CJ41" s="452"/>
      <c r="CK41" s="452"/>
      <c r="CL41" s="452"/>
      <c r="CM41" s="452"/>
      <c r="CN41" s="452"/>
      <c r="CO41" s="452"/>
      <c r="CP41" s="452"/>
      <c r="CQ41" s="452"/>
      <c r="CR41" s="452"/>
      <c r="CS41" s="452"/>
      <c r="CT41" s="452"/>
      <c r="CU41" s="452"/>
      <c r="CV41" s="452"/>
      <c r="CW41" s="452"/>
      <c r="CX41" s="452"/>
      <c r="CY41" s="452"/>
      <c r="CZ41" s="452"/>
      <c r="DA41" s="452"/>
      <c r="DB41" s="453"/>
      <c r="DC41" s="453"/>
      <c r="DD41" s="453"/>
      <c r="DE41" s="453"/>
      <c r="DF41" s="453"/>
      <c r="DG41" s="453"/>
      <c r="DH41" s="453"/>
      <c r="DI41" s="453"/>
      <c r="DJ41" s="453"/>
      <c r="DK41" s="453"/>
      <c r="DL41" s="453"/>
      <c r="DM41" s="453"/>
      <c r="DN41" s="453"/>
      <c r="DO41" s="453"/>
      <c r="DP41" s="453"/>
      <c r="DQ41" s="453"/>
      <c r="DR41" s="453"/>
      <c r="DS41" s="453"/>
      <c r="DT41" s="453"/>
      <c r="DU41" s="453"/>
      <c r="DV41" s="453"/>
      <c r="DW41" s="453"/>
      <c r="DX41" s="453"/>
      <c r="DY41" s="453"/>
      <c r="DZ41" s="453"/>
      <c r="EA41" s="453"/>
      <c r="EB41" s="453"/>
      <c r="EC41" s="453"/>
      <c r="ED41" s="453"/>
      <c r="EE41" s="453"/>
      <c r="EF41" s="453"/>
      <c r="EG41" s="453"/>
      <c r="EH41" s="453"/>
      <c r="EI41" s="453"/>
      <c r="EJ41" s="453"/>
      <c r="EK41" s="453"/>
      <c r="EL41" s="453"/>
      <c r="EM41" s="453"/>
      <c r="EN41" s="453"/>
      <c r="EO41" s="453"/>
      <c r="EP41" s="453"/>
      <c r="EQ41" s="453"/>
    </row>
    <row r="42" spans="1:161" x14ac:dyDescent="0.25">
      <c r="B42" s="452"/>
      <c r="C42" s="452"/>
      <c r="D42" s="452"/>
      <c r="E42" s="452"/>
      <c r="F42" s="452"/>
      <c r="G42" s="452"/>
      <c r="H42" s="452"/>
      <c r="I42" s="452"/>
      <c r="J42" s="452"/>
      <c r="K42" s="452"/>
      <c r="L42" s="452"/>
      <c r="M42" s="452"/>
      <c r="N42" s="452"/>
      <c r="O42" s="452"/>
      <c r="P42" s="452"/>
      <c r="Q42" s="452"/>
      <c r="R42" s="452"/>
      <c r="S42" s="452"/>
      <c r="T42" s="452"/>
      <c r="U42" s="452"/>
      <c r="V42" s="452"/>
      <c r="W42" s="452"/>
      <c r="X42" s="452"/>
      <c r="Y42" s="452"/>
      <c r="Z42" s="382"/>
      <c r="AA42" s="382"/>
      <c r="AB42" s="382"/>
      <c r="AC42" s="382"/>
      <c r="AD42" s="382"/>
      <c r="AE42" s="382"/>
      <c r="AF42" s="382"/>
      <c r="AG42" s="382"/>
      <c r="AH42" s="382"/>
      <c r="AI42" s="382"/>
      <c r="AJ42" s="382"/>
      <c r="AK42" s="382"/>
      <c r="AL42" s="382"/>
      <c r="AM42" s="382"/>
      <c r="AN42" s="382"/>
      <c r="AO42" s="382"/>
      <c r="AP42" s="382"/>
      <c r="AQ42" s="382"/>
      <c r="AR42" s="382"/>
      <c r="AS42" s="382"/>
      <c r="AT42" s="382"/>
      <c r="AU42" s="382"/>
      <c r="AV42" s="382"/>
      <c r="AW42" s="382"/>
      <c r="AX42" s="382"/>
      <c r="AY42" s="452"/>
      <c r="AZ42" s="452"/>
      <c r="BA42" s="452"/>
      <c r="BB42" s="452"/>
      <c r="BC42" s="452"/>
      <c r="BD42" s="452"/>
      <c r="BE42" s="452"/>
      <c r="BF42" s="452"/>
      <c r="BG42" s="452"/>
      <c r="BH42" s="452"/>
      <c r="BI42" s="452"/>
      <c r="BJ42" s="452"/>
      <c r="BK42" s="452"/>
      <c r="BL42" s="452"/>
      <c r="BM42" s="452"/>
      <c r="BN42" s="452"/>
      <c r="BO42" s="452"/>
      <c r="BP42" s="452"/>
      <c r="BQ42" s="452"/>
      <c r="BR42" s="452"/>
      <c r="BS42" s="452"/>
      <c r="BT42" s="452"/>
      <c r="BU42" s="452"/>
      <c r="BV42" s="452"/>
      <c r="BW42" s="452"/>
      <c r="BX42" s="452"/>
      <c r="BY42" s="452"/>
      <c r="BZ42" s="452"/>
      <c r="CA42" s="452"/>
      <c r="CB42" s="452"/>
      <c r="CC42" s="452"/>
      <c r="CD42" s="452"/>
      <c r="CE42" s="452"/>
      <c r="CF42" s="452"/>
      <c r="CG42" s="452"/>
      <c r="CH42" s="452"/>
      <c r="CI42" s="452"/>
      <c r="CJ42" s="452"/>
      <c r="CK42" s="452"/>
      <c r="CL42" s="452"/>
      <c r="CM42" s="452"/>
      <c r="CN42" s="452"/>
      <c r="CO42" s="452"/>
      <c r="CP42" s="452"/>
      <c r="CQ42" s="452"/>
      <c r="CR42" s="452"/>
      <c r="CS42" s="452"/>
      <c r="CT42" s="452"/>
      <c r="CU42" s="452"/>
      <c r="CV42" s="452"/>
      <c r="CW42" s="452"/>
      <c r="CX42" s="452"/>
      <c r="CY42" s="452"/>
      <c r="CZ42" s="452"/>
      <c r="DA42" s="452"/>
      <c r="DB42" s="453"/>
      <c r="DC42" s="453"/>
      <c r="DD42" s="453"/>
      <c r="DE42" s="453"/>
      <c r="DF42" s="453"/>
      <c r="DG42" s="453"/>
      <c r="DH42" s="453"/>
      <c r="DI42" s="453"/>
      <c r="DJ42" s="453"/>
      <c r="DK42" s="453"/>
      <c r="DL42" s="453"/>
      <c r="DM42" s="453"/>
      <c r="DN42" s="453"/>
      <c r="DO42" s="453"/>
      <c r="DP42" s="453"/>
      <c r="DQ42" s="453"/>
      <c r="DR42" s="453"/>
      <c r="DS42" s="453"/>
      <c r="DT42" s="453"/>
      <c r="DU42" s="453"/>
      <c r="DV42" s="453"/>
      <c r="DW42" s="453"/>
      <c r="DX42" s="453"/>
      <c r="DY42" s="453"/>
      <c r="DZ42" s="453"/>
      <c r="EA42" s="453"/>
      <c r="EB42" s="453"/>
      <c r="EC42" s="453"/>
      <c r="ED42" s="453"/>
      <c r="EE42" s="453"/>
      <c r="EF42" s="453"/>
      <c r="EG42" s="453"/>
      <c r="EH42" s="453"/>
      <c r="EI42" s="453"/>
      <c r="EJ42" s="453"/>
      <c r="EK42" s="453"/>
      <c r="EL42" s="453"/>
      <c r="EM42" s="453"/>
      <c r="EN42" s="453"/>
      <c r="EO42" s="453"/>
      <c r="EP42" s="453"/>
      <c r="EQ42" s="453"/>
    </row>
  </sheetData>
  <mergeCells count="160">
    <mergeCell ref="A32:DA32"/>
    <mergeCell ref="ER32:FE32"/>
    <mergeCell ref="A33:FE35"/>
    <mergeCell ref="A37:FE39"/>
    <mergeCell ref="ER23:FE23"/>
    <mergeCell ref="ER24:FE24"/>
    <mergeCell ref="Z25:AX25"/>
    <mergeCell ref="CC25:DA25"/>
    <mergeCell ref="ER25:FE25"/>
    <mergeCell ref="Z26:AX26"/>
    <mergeCell ref="CC26:DA26"/>
    <mergeCell ref="ER26:FE26"/>
    <mergeCell ref="A27:Y29"/>
    <mergeCell ref="Z27:AX27"/>
    <mergeCell ref="CC27:DA27"/>
    <mergeCell ref="DB27:DO27"/>
    <mergeCell ref="DP27:EC27"/>
    <mergeCell ref="ED27:EQ27"/>
    <mergeCell ref="ER27:FE27"/>
    <mergeCell ref="ER28:FE28"/>
    <mergeCell ref="ER29:FE29"/>
    <mergeCell ref="ED19:EQ19"/>
    <mergeCell ref="ER19:FE19"/>
    <mergeCell ref="A20:DA20"/>
    <mergeCell ref="ER20:FE20"/>
    <mergeCell ref="A21:DA21"/>
    <mergeCell ref="ER21:FE21"/>
    <mergeCell ref="ER30:FE30"/>
    <mergeCell ref="A31:DA31"/>
    <mergeCell ref="ER31:FE31"/>
    <mergeCell ref="ER10:FE10"/>
    <mergeCell ref="A11:DA11"/>
    <mergeCell ref="ER11:FE11"/>
    <mergeCell ref="A12:DA12"/>
    <mergeCell ref="ER12:FE12"/>
    <mergeCell ref="A13:DA13"/>
    <mergeCell ref="ER13:FE13"/>
    <mergeCell ref="A15:Y16"/>
    <mergeCell ref="Z15:AX15"/>
    <mergeCell ref="AY15:CB19"/>
    <mergeCell ref="CC15:DA15"/>
    <mergeCell ref="ER15:FE15"/>
    <mergeCell ref="Z16:AX16"/>
    <mergeCell ref="CC16:DA16"/>
    <mergeCell ref="ER16:FE16"/>
    <mergeCell ref="A17:Y19"/>
    <mergeCell ref="Z17:AX17"/>
    <mergeCell ref="CC17:DA17"/>
    <mergeCell ref="ER17:FE17"/>
    <mergeCell ref="Z18:AX18"/>
    <mergeCell ref="CC18:DA18"/>
    <mergeCell ref="ER18:FE18"/>
    <mergeCell ref="Z19:AX19"/>
    <mergeCell ref="CC19:DA19"/>
    <mergeCell ref="DB4:FE4"/>
    <mergeCell ref="ER5:FE5"/>
    <mergeCell ref="A6:Y9"/>
    <mergeCell ref="AY6:CB9"/>
    <mergeCell ref="CC6:DA6"/>
    <mergeCell ref="ER6:FE6"/>
    <mergeCell ref="CC7:DA7"/>
    <mergeCell ref="ER7:FE7"/>
    <mergeCell ref="CC8:DA8"/>
    <mergeCell ref="ER8:FE8"/>
    <mergeCell ref="CC9:DA9"/>
    <mergeCell ref="ER9:FE9"/>
    <mergeCell ref="A4:Y5"/>
    <mergeCell ref="Z4:AX5"/>
    <mergeCell ref="AY4:CB5"/>
    <mergeCell ref="CC4:DA5"/>
    <mergeCell ref="DB5:DO5"/>
    <mergeCell ref="DP5:EC5"/>
    <mergeCell ref="ED5:EQ5"/>
    <mergeCell ref="ED20:EQ20"/>
    <mergeCell ref="DB21:DO21"/>
    <mergeCell ref="DP21:EC21"/>
    <mergeCell ref="ED21:EQ21"/>
    <mergeCell ref="ED23:EQ23"/>
    <mergeCell ref="Z24:AX24"/>
    <mergeCell ref="CC24:DA24"/>
    <mergeCell ref="DB24:DO24"/>
    <mergeCell ref="DP24:EC24"/>
    <mergeCell ref="ED24:EQ24"/>
    <mergeCell ref="DB23:DO23"/>
    <mergeCell ref="DP23:EC23"/>
    <mergeCell ref="Z23:AX23"/>
    <mergeCell ref="CC23:DA23"/>
    <mergeCell ref="DB9:DO9"/>
    <mergeCell ref="DP9:EC9"/>
    <mergeCell ref="Z29:AX29"/>
    <mergeCell ref="CC29:DA29"/>
    <mergeCell ref="A23:Y26"/>
    <mergeCell ref="AY23:CB29"/>
    <mergeCell ref="A30:DA30"/>
    <mergeCell ref="DB20:DO20"/>
    <mergeCell ref="DP20:EC20"/>
    <mergeCell ref="Z28:AX28"/>
    <mergeCell ref="CC28:DA28"/>
    <mergeCell ref="DB28:DO28"/>
    <mergeCell ref="A10:DA10"/>
    <mergeCell ref="DB19:DO19"/>
    <mergeCell ref="DP19:EC19"/>
    <mergeCell ref="Z6:AX6"/>
    <mergeCell ref="DB12:DO12"/>
    <mergeCell ref="DP12:EC12"/>
    <mergeCell ref="ED12:EQ12"/>
    <mergeCell ref="DB13:DO13"/>
    <mergeCell ref="DP13:EC13"/>
    <mergeCell ref="ED13:EQ13"/>
    <mergeCell ref="ED9:EQ9"/>
    <mergeCell ref="DB10:DO10"/>
    <mergeCell ref="DB11:DO11"/>
    <mergeCell ref="DP11:EC11"/>
    <mergeCell ref="ED11:EQ11"/>
    <mergeCell ref="ED6:EQ6"/>
    <mergeCell ref="Z7:AX7"/>
    <mergeCell ref="DB7:DO7"/>
    <mergeCell ref="DP7:EC7"/>
    <mergeCell ref="ED7:EQ7"/>
    <mergeCell ref="Z8:AX8"/>
    <mergeCell ref="DB8:DO8"/>
    <mergeCell ref="DP8:EC8"/>
    <mergeCell ref="ED8:EQ8"/>
    <mergeCell ref="DB6:DO6"/>
    <mergeCell ref="DP6:EC6"/>
    <mergeCell ref="Z9:AX9"/>
    <mergeCell ref="DP10:EC10"/>
    <mergeCell ref="ED10:EQ10"/>
    <mergeCell ref="DB16:DO16"/>
    <mergeCell ref="DP16:EC16"/>
    <mergeCell ref="DB18:DO18"/>
    <mergeCell ref="DP18:EC18"/>
    <mergeCell ref="ED18:EQ18"/>
    <mergeCell ref="ED16:EQ16"/>
    <mergeCell ref="DB17:DO17"/>
    <mergeCell ref="DP17:EC17"/>
    <mergeCell ref="ED17:EQ17"/>
    <mergeCell ref="DB15:DO15"/>
    <mergeCell ref="DP15:EC15"/>
    <mergeCell ref="ED15:EQ15"/>
    <mergeCell ref="DB32:DO32"/>
    <mergeCell ref="DP32:EC32"/>
    <mergeCell ref="ED32:EQ32"/>
    <mergeCell ref="DB31:DO31"/>
    <mergeCell ref="DP31:EC31"/>
    <mergeCell ref="ED31:EQ31"/>
    <mergeCell ref="DB25:DO25"/>
    <mergeCell ref="DP25:EC25"/>
    <mergeCell ref="ED25:EQ25"/>
    <mergeCell ref="DB26:DO26"/>
    <mergeCell ref="DP26:EC26"/>
    <mergeCell ref="ED26:EQ26"/>
    <mergeCell ref="ED28:EQ28"/>
    <mergeCell ref="DB29:DO29"/>
    <mergeCell ref="DP29:EC29"/>
    <mergeCell ref="ED29:EQ29"/>
    <mergeCell ref="DP28:EC28"/>
    <mergeCell ref="DB30:DO30"/>
    <mergeCell ref="DP30:EC30"/>
    <mergeCell ref="ED30:EQ30"/>
  </mergeCells>
  <pageMargins left="0.70866141732283472" right="0.70866141732283472" top="0.74803149606299213" bottom="0.74803149606299213" header="0.31496062992125984" footer="0.31496062992125984"/>
  <pageSetup paperSize="9" scale="91" fitToHeight="3" orientation="landscape" r:id="rId1"/>
  <rowBreaks count="2" manualBreakCount="2">
    <brk id="15" max="16383" man="1"/>
    <brk id="22" max="14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4</vt:i4>
      </vt:variant>
    </vt:vector>
  </HeadingPairs>
  <TitlesOfParts>
    <vt:vector size="15" baseType="lpstr">
      <vt:lpstr>титул лист</vt:lpstr>
      <vt:lpstr>р.1.04-00</vt:lpstr>
      <vt:lpstr>р.1.10-00</vt:lpstr>
      <vt:lpstr>р.1.21-00</vt:lpstr>
      <vt:lpstr>р.2.04-00</vt:lpstr>
      <vt:lpstr>р.2.10-00</vt:lpstr>
      <vt:lpstr>р.2.21-00</vt:lpstr>
      <vt:lpstr>р.3</vt:lpstr>
      <vt:lpstr>р.4</vt:lpstr>
      <vt:lpstr>контакт.инф.</vt:lpstr>
      <vt:lpstr>Лист1</vt:lpstr>
      <vt:lpstr>Лист1!Область_печати</vt:lpstr>
      <vt:lpstr>'р.2.04-00'!Область_печати</vt:lpstr>
      <vt:lpstr>р.3!Область_печати</vt:lpstr>
      <vt:lpstr>'титул лист'!Область_печати</vt:lpstr>
    </vt:vector>
  </TitlesOfParts>
  <Company>JS Pskovenergo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regim</dc:creator>
  <cp:lastModifiedBy>Васильев Александр Викторович</cp:lastModifiedBy>
  <cp:lastPrinted>2023-01-12T11:30:27Z</cp:lastPrinted>
  <dcterms:created xsi:type="dcterms:W3CDTF">2010-12-16T05:28:51Z</dcterms:created>
  <dcterms:modified xsi:type="dcterms:W3CDTF">2025-07-22T07:36:21Z</dcterms:modified>
</cp:coreProperties>
</file>